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defaultThemeVersion="124226"/>
  <mc:AlternateContent xmlns:mc="http://schemas.openxmlformats.org/markup-compatibility/2006">
    <mc:Choice Requires="x15">
      <x15ac:absPath xmlns:x15ac="http://schemas.microsoft.com/office/spreadsheetml/2010/11/ac" url="S:\DET\TEACH\TEACH Grant Working 2021\WebDocs\"/>
    </mc:Choice>
  </mc:AlternateContent>
  <xr:revisionPtr revIDLastSave="0" documentId="13_ncr:1_{8900B7A3-100F-48E5-944A-BEBFF5430C9C}" xr6:coauthVersionLast="45" xr6:coauthVersionMax="45" xr10:uidLastSave="{00000000-0000-0000-0000-000000000000}"/>
  <bookViews>
    <workbookView xWindow="-120" yWindow="-120" windowWidth="29040" windowHeight="15840" tabRatio="785" xr2:uid="{00000000-000D-0000-FFFF-FFFF00000000}"/>
  </bookViews>
  <sheets>
    <sheet name="Instructions" sheetId="4" r:id="rId1"/>
    <sheet name="FY21 List" sheetId="10" r:id="rId2"/>
    <sheet name="FY21 Application" sheetId="7" r:id="rId3"/>
    <sheet name="School District Info" sheetId="5" r:id="rId4"/>
    <sheet name="District Data" sheetId="11" state="hidden" r:id="rId5"/>
    <sheet name="School District Data" sheetId="12" r:id="rId6"/>
  </sheets>
  <definedNames>
    <definedName name="list" localSheetId="5">#REF!</definedName>
    <definedName name="list">#REF!</definedName>
    <definedName name="list1" localSheetId="5">#REF!</definedName>
    <definedName name="list1">#REF!</definedName>
    <definedName name="listeq" localSheetId="5">#REF!</definedName>
    <definedName name="listeq">#REF!</definedName>
    <definedName name="OLE_LINK2" localSheetId="0">Instructions!#REF!</definedName>
    <definedName name="_xlnm.Print_Area" localSheetId="2">'FY21 Application'!$A$1:$P$72</definedName>
    <definedName name="_xlnm.Print_Area" localSheetId="0">Instructions!$A$1:$I$59</definedName>
    <definedName name="_xlnm.Print_Area" localSheetId="3">'School District Info'!$A$1:$H$44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4" i="7" l="1"/>
  <c r="H30" i="5"/>
  <c r="H32" i="5" s="1"/>
  <c r="H25" i="5" l="1"/>
  <c r="I289" i="11" l="1"/>
  <c r="F289" i="11"/>
  <c r="G289" i="11" s="1"/>
  <c r="I288" i="11"/>
  <c r="F288" i="11"/>
  <c r="G288" i="11" s="1"/>
  <c r="I287" i="11"/>
  <c r="F287" i="11"/>
  <c r="G287" i="11" s="1"/>
  <c r="I286" i="11"/>
  <c r="F286" i="11"/>
  <c r="G286" i="11" s="1"/>
  <c r="I285" i="11"/>
  <c r="F285" i="11"/>
  <c r="G285" i="11" s="1"/>
  <c r="I284" i="11"/>
  <c r="F284" i="11"/>
  <c r="G284" i="11" s="1"/>
  <c r="I283" i="11"/>
  <c r="F283" i="11"/>
  <c r="G283" i="11" s="1"/>
  <c r="I282" i="11"/>
  <c r="F282" i="11"/>
  <c r="G282" i="11" s="1"/>
  <c r="I281" i="11"/>
  <c r="F281" i="11"/>
  <c r="G281" i="11" s="1"/>
  <c r="I280" i="11"/>
  <c r="F280" i="11"/>
  <c r="G280" i="11" s="1"/>
  <c r="I279" i="11"/>
  <c r="F279" i="11"/>
  <c r="G279" i="11" s="1"/>
  <c r="I278" i="11"/>
  <c r="F278" i="11"/>
  <c r="G278" i="11" s="1"/>
  <c r="I277" i="11"/>
  <c r="F277" i="11"/>
  <c r="G277" i="11" s="1"/>
  <c r="I276" i="11"/>
  <c r="F276" i="11"/>
  <c r="G276" i="11" s="1"/>
  <c r="I275" i="11"/>
  <c r="F275" i="11"/>
  <c r="G275" i="11" s="1"/>
  <c r="I274" i="11"/>
  <c r="F274" i="11"/>
  <c r="G274" i="11" s="1"/>
  <c r="I273" i="11"/>
  <c r="F273" i="11"/>
  <c r="G273" i="11" s="1"/>
  <c r="I272" i="11"/>
  <c r="F272" i="11"/>
  <c r="G272" i="11" s="1"/>
  <c r="I271" i="11"/>
  <c r="F271" i="11"/>
  <c r="G271" i="11" s="1"/>
  <c r="I270" i="11"/>
  <c r="F270" i="11"/>
  <c r="G270" i="11" s="1"/>
  <c r="I269" i="11"/>
  <c r="F269" i="11"/>
  <c r="G269" i="11" s="1"/>
  <c r="I268" i="11"/>
  <c r="F268" i="11"/>
  <c r="G268" i="11" s="1"/>
  <c r="I267" i="11"/>
  <c r="F267" i="11"/>
  <c r="G267" i="11" s="1"/>
  <c r="I266" i="11"/>
  <c r="F266" i="11"/>
  <c r="G266" i="11" s="1"/>
  <c r="I265" i="11"/>
  <c r="F265" i="11"/>
  <c r="G265" i="11" s="1"/>
  <c r="I264" i="11"/>
  <c r="F264" i="11"/>
  <c r="G264" i="11" s="1"/>
  <c r="I263" i="11"/>
  <c r="F263" i="11"/>
  <c r="G263" i="11" s="1"/>
  <c r="I262" i="11"/>
  <c r="F262" i="11"/>
  <c r="G262" i="11" s="1"/>
  <c r="I261" i="11"/>
  <c r="F261" i="11"/>
  <c r="G261" i="11" s="1"/>
  <c r="I260" i="11"/>
  <c r="F260" i="11"/>
  <c r="G260" i="11" s="1"/>
  <c r="I259" i="11"/>
  <c r="F259" i="11"/>
  <c r="G259" i="11" s="1"/>
  <c r="I258" i="11"/>
  <c r="F258" i="11"/>
  <c r="G258" i="11" s="1"/>
  <c r="I257" i="11"/>
  <c r="F257" i="11"/>
  <c r="G257" i="11" s="1"/>
  <c r="I256" i="11"/>
  <c r="F256" i="11"/>
  <c r="G256" i="11" s="1"/>
  <c r="I255" i="11"/>
  <c r="F255" i="11"/>
  <c r="G255" i="11" s="1"/>
  <c r="I254" i="11"/>
  <c r="F254" i="11"/>
  <c r="G254" i="11" s="1"/>
  <c r="I253" i="11"/>
  <c r="F253" i="11"/>
  <c r="G253" i="11" s="1"/>
  <c r="I252" i="11"/>
  <c r="F252" i="11"/>
  <c r="G252" i="11" s="1"/>
  <c r="I251" i="11"/>
  <c r="F251" i="11"/>
  <c r="G251" i="11" s="1"/>
  <c r="I250" i="11"/>
  <c r="F250" i="11"/>
  <c r="G250" i="11" s="1"/>
  <c r="I249" i="11"/>
  <c r="F249" i="11"/>
  <c r="G249" i="11" s="1"/>
  <c r="I248" i="11"/>
  <c r="G248" i="11"/>
  <c r="I247" i="11"/>
  <c r="F247" i="11"/>
  <c r="G247" i="11" s="1"/>
  <c r="I246" i="11"/>
  <c r="F246" i="11"/>
  <c r="G246" i="11" s="1"/>
  <c r="I245" i="11"/>
  <c r="F245" i="11"/>
  <c r="G245" i="11" s="1"/>
  <c r="I244" i="11"/>
  <c r="F244" i="11"/>
  <c r="G244" i="11" s="1"/>
  <c r="I243" i="11"/>
  <c r="F243" i="11"/>
  <c r="G243" i="11" s="1"/>
  <c r="I242" i="11"/>
  <c r="F242" i="11"/>
  <c r="G242" i="11" s="1"/>
  <c r="I241" i="11"/>
  <c r="F241" i="11"/>
  <c r="G241" i="11" s="1"/>
  <c r="I240" i="11"/>
  <c r="F240" i="11"/>
  <c r="G240" i="11" s="1"/>
  <c r="I239" i="11"/>
  <c r="F239" i="11"/>
  <c r="G239" i="11" s="1"/>
  <c r="I238" i="11"/>
  <c r="F238" i="11"/>
  <c r="G238" i="11" s="1"/>
  <c r="I237" i="11"/>
  <c r="F237" i="11"/>
  <c r="G237" i="11" s="1"/>
  <c r="I236" i="11"/>
  <c r="F236" i="11"/>
  <c r="G236" i="11" s="1"/>
  <c r="I235" i="11"/>
  <c r="F235" i="11"/>
  <c r="G235" i="11" s="1"/>
  <c r="I234" i="11"/>
  <c r="F234" i="11"/>
  <c r="G234" i="11" s="1"/>
  <c r="I233" i="11"/>
  <c r="F233" i="11"/>
  <c r="G233" i="11" s="1"/>
  <c r="I232" i="11"/>
  <c r="F232" i="11"/>
  <c r="G232" i="11" s="1"/>
  <c r="I231" i="11"/>
  <c r="F231" i="11"/>
  <c r="G231" i="11" s="1"/>
  <c r="I230" i="11"/>
  <c r="F230" i="11"/>
  <c r="G230" i="11" s="1"/>
  <c r="I229" i="11"/>
  <c r="F229" i="11"/>
  <c r="G229" i="11" s="1"/>
  <c r="I228" i="11"/>
  <c r="G228" i="11"/>
  <c r="F228" i="11"/>
  <c r="I227" i="11"/>
  <c r="F227" i="11"/>
  <c r="G227" i="11" s="1"/>
  <c r="I226" i="11"/>
  <c r="F226" i="11"/>
  <c r="G226" i="11" s="1"/>
  <c r="I225" i="11"/>
  <c r="F225" i="11"/>
  <c r="G225" i="11" s="1"/>
  <c r="I224" i="11"/>
  <c r="F224" i="11"/>
  <c r="G224" i="11" s="1"/>
  <c r="I223" i="11"/>
  <c r="F223" i="11"/>
  <c r="G223" i="11" s="1"/>
  <c r="I222" i="11"/>
  <c r="F222" i="11"/>
  <c r="G222" i="11" s="1"/>
  <c r="I221" i="11"/>
  <c r="F221" i="11"/>
  <c r="G221" i="11" s="1"/>
  <c r="I220" i="11"/>
  <c r="F220" i="11"/>
  <c r="G220" i="11" s="1"/>
  <c r="I219" i="11"/>
  <c r="F219" i="11"/>
  <c r="G219" i="11" s="1"/>
  <c r="I218" i="11"/>
  <c r="F218" i="11"/>
  <c r="G218" i="11" s="1"/>
  <c r="I217" i="11"/>
  <c r="F217" i="11"/>
  <c r="G217" i="11" s="1"/>
  <c r="I216" i="11"/>
  <c r="F216" i="11"/>
  <c r="G216" i="11" s="1"/>
  <c r="I215" i="11"/>
  <c r="F215" i="11"/>
  <c r="G215" i="11" s="1"/>
  <c r="I214" i="11"/>
  <c r="F214" i="11"/>
  <c r="G214" i="11" s="1"/>
  <c r="I213" i="11"/>
  <c r="F213" i="11"/>
  <c r="G213" i="11" s="1"/>
  <c r="I212" i="11"/>
  <c r="F212" i="11"/>
  <c r="G212" i="11" s="1"/>
  <c r="I211" i="11"/>
  <c r="F211" i="11"/>
  <c r="G211" i="11" s="1"/>
  <c r="I210" i="11"/>
  <c r="F210" i="11"/>
  <c r="G210" i="11" s="1"/>
  <c r="I209" i="11"/>
  <c r="F209" i="11"/>
  <c r="G209" i="11" s="1"/>
  <c r="I208" i="11"/>
  <c r="F208" i="11"/>
  <c r="G208" i="11" s="1"/>
  <c r="I207" i="11"/>
  <c r="F207" i="11"/>
  <c r="G207" i="11" s="1"/>
  <c r="I206" i="11"/>
  <c r="F206" i="11"/>
  <c r="G206" i="11" s="1"/>
  <c r="I205" i="11"/>
  <c r="F205" i="11"/>
  <c r="G205" i="11" s="1"/>
  <c r="I204" i="11"/>
  <c r="F204" i="11"/>
  <c r="G204" i="11" s="1"/>
  <c r="I203" i="11"/>
  <c r="F203" i="11"/>
  <c r="G203" i="11" s="1"/>
  <c r="I202" i="11"/>
  <c r="F202" i="11"/>
  <c r="G202" i="11" s="1"/>
  <c r="I201" i="11"/>
  <c r="F201" i="11"/>
  <c r="G201" i="11" s="1"/>
  <c r="I200" i="11"/>
  <c r="F200" i="11"/>
  <c r="G200" i="11" s="1"/>
  <c r="I199" i="11"/>
  <c r="F199" i="11"/>
  <c r="G199" i="11" s="1"/>
  <c r="I198" i="11"/>
  <c r="F198" i="11"/>
  <c r="G198" i="11" s="1"/>
  <c r="I197" i="11"/>
  <c r="F197" i="11"/>
  <c r="G197" i="11" s="1"/>
  <c r="I196" i="11"/>
  <c r="F196" i="11"/>
  <c r="G196" i="11" s="1"/>
  <c r="I195" i="11"/>
  <c r="F195" i="11"/>
  <c r="G195" i="11" s="1"/>
  <c r="I194" i="11"/>
  <c r="F194" i="11"/>
  <c r="G194" i="11" s="1"/>
  <c r="I193" i="11"/>
  <c r="F193" i="11"/>
  <c r="G193" i="11" s="1"/>
  <c r="I192" i="11"/>
  <c r="F192" i="11"/>
  <c r="G192" i="11" s="1"/>
  <c r="I191" i="11"/>
  <c r="F191" i="11"/>
  <c r="G191" i="11" s="1"/>
  <c r="I190" i="11"/>
  <c r="F190" i="11"/>
  <c r="G190" i="11" s="1"/>
  <c r="I189" i="11"/>
  <c r="F189" i="11"/>
  <c r="G189" i="11" s="1"/>
  <c r="I188" i="11"/>
  <c r="F188" i="11"/>
  <c r="G188" i="11" s="1"/>
  <c r="I187" i="11"/>
  <c r="F187" i="11"/>
  <c r="G187" i="11" s="1"/>
  <c r="I186" i="11"/>
  <c r="F186" i="11"/>
  <c r="G186" i="11" s="1"/>
  <c r="I185" i="11"/>
  <c r="F185" i="11"/>
  <c r="G185" i="11" s="1"/>
  <c r="I184" i="11"/>
  <c r="G184" i="11"/>
  <c r="F184" i="11"/>
  <c r="I183" i="11"/>
  <c r="F183" i="11"/>
  <c r="G183" i="11" s="1"/>
  <c r="I182" i="11"/>
  <c r="F182" i="11"/>
  <c r="G182" i="11" s="1"/>
  <c r="I181" i="11"/>
  <c r="F181" i="11"/>
  <c r="G181" i="11" s="1"/>
  <c r="I180" i="11"/>
  <c r="F180" i="11"/>
  <c r="G180" i="11" s="1"/>
  <c r="I179" i="11"/>
  <c r="F179" i="11"/>
  <c r="G179" i="11" s="1"/>
  <c r="I178" i="11"/>
  <c r="F178" i="11"/>
  <c r="G178" i="11" s="1"/>
  <c r="I177" i="11"/>
  <c r="F177" i="11"/>
  <c r="G177" i="11" s="1"/>
  <c r="I176" i="11"/>
  <c r="F176" i="11"/>
  <c r="G176" i="11" s="1"/>
  <c r="I175" i="11"/>
  <c r="F175" i="11"/>
  <c r="G175" i="11" s="1"/>
  <c r="I174" i="11"/>
  <c r="F174" i="11"/>
  <c r="G174" i="11" s="1"/>
  <c r="I173" i="11"/>
  <c r="F173" i="11"/>
  <c r="G173" i="11" s="1"/>
  <c r="I172" i="11"/>
  <c r="F172" i="11"/>
  <c r="G172" i="11" s="1"/>
  <c r="I171" i="11"/>
  <c r="F171" i="11"/>
  <c r="G171" i="11" s="1"/>
  <c r="I170" i="11"/>
  <c r="F170" i="11"/>
  <c r="G170" i="11" s="1"/>
  <c r="I169" i="11"/>
  <c r="F169" i="11"/>
  <c r="G169" i="11" s="1"/>
  <c r="I168" i="11"/>
  <c r="F168" i="11"/>
  <c r="G168" i="11" s="1"/>
  <c r="I167" i="11"/>
  <c r="F167" i="11"/>
  <c r="G167" i="11" s="1"/>
  <c r="I166" i="11"/>
  <c r="F166" i="11"/>
  <c r="G166" i="11" s="1"/>
  <c r="I165" i="11"/>
  <c r="G165" i="11"/>
  <c r="I164" i="11"/>
  <c r="F164" i="11"/>
  <c r="G164" i="11" s="1"/>
  <c r="I163" i="11"/>
  <c r="F163" i="11"/>
  <c r="G163" i="11" s="1"/>
  <c r="I162" i="11"/>
  <c r="F162" i="11"/>
  <c r="G162" i="11" s="1"/>
  <c r="I161" i="11"/>
  <c r="F161" i="11"/>
  <c r="G161" i="11" s="1"/>
  <c r="I160" i="11"/>
  <c r="F160" i="11"/>
  <c r="G160" i="11" s="1"/>
  <c r="I159" i="11"/>
  <c r="F159" i="11"/>
  <c r="G159" i="11" s="1"/>
  <c r="I158" i="11"/>
  <c r="F158" i="11"/>
  <c r="G158" i="11" s="1"/>
  <c r="I157" i="11"/>
  <c r="F157" i="11"/>
  <c r="G157" i="11" s="1"/>
  <c r="I156" i="11"/>
  <c r="F156" i="11"/>
  <c r="G156" i="11" s="1"/>
  <c r="I155" i="11"/>
  <c r="F155" i="11"/>
  <c r="G155" i="11" s="1"/>
  <c r="I154" i="11"/>
  <c r="F154" i="11"/>
  <c r="G154" i="11" s="1"/>
  <c r="I153" i="11"/>
  <c r="F153" i="11"/>
  <c r="G153" i="11" s="1"/>
  <c r="I152" i="11"/>
  <c r="F152" i="11"/>
  <c r="G152" i="11" s="1"/>
  <c r="I151" i="11"/>
  <c r="F151" i="11"/>
  <c r="G151" i="11" s="1"/>
  <c r="I150" i="11"/>
  <c r="F150" i="11"/>
  <c r="G150" i="11" s="1"/>
  <c r="I149" i="11"/>
  <c r="F149" i="11"/>
  <c r="G149" i="11" s="1"/>
  <c r="I148" i="11"/>
  <c r="F148" i="11"/>
  <c r="G148" i="11" s="1"/>
  <c r="I147" i="11"/>
  <c r="F147" i="11"/>
  <c r="G147" i="11" s="1"/>
  <c r="I146" i="11"/>
  <c r="F146" i="11"/>
  <c r="G146" i="11" s="1"/>
  <c r="I145" i="11"/>
  <c r="F145" i="11"/>
  <c r="G145" i="11" s="1"/>
  <c r="I144" i="11"/>
  <c r="F144" i="11"/>
  <c r="G144" i="11" s="1"/>
  <c r="I143" i="11"/>
  <c r="F143" i="11"/>
  <c r="G143" i="11" s="1"/>
  <c r="I142" i="11"/>
  <c r="F142" i="11"/>
  <c r="G142" i="11" s="1"/>
  <c r="I141" i="11"/>
  <c r="F141" i="11"/>
  <c r="G141" i="11" s="1"/>
  <c r="I140" i="11"/>
  <c r="F140" i="11"/>
  <c r="G140" i="11" s="1"/>
  <c r="I139" i="11"/>
  <c r="F139" i="11"/>
  <c r="G139" i="11" s="1"/>
  <c r="I138" i="11"/>
  <c r="F138" i="11"/>
  <c r="G138" i="11" s="1"/>
  <c r="I137" i="11"/>
  <c r="F137" i="11"/>
  <c r="G137" i="11" s="1"/>
  <c r="I136" i="11"/>
  <c r="F136" i="11"/>
  <c r="G136" i="11" s="1"/>
  <c r="I135" i="11"/>
  <c r="F135" i="11"/>
  <c r="G135" i="11" s="1"/>
  <c r="I134" i="11"/>
  <c r="F134" i="11"/>
  <c r="G134" i="11" s="1"/>
  <c r="I133" i="11"/>
  <c r="F133" i="11"/>
  <c r="G133" i="11" s="1"/>
  <c r="I132" i="11"/>
  <c r="F132" i="11"/>
  <c r="G132" i="11" s="1"/>
  <c r="I131" i="11"/>
  <c r="F131" i="11"/>
  <c r="G131" i="11" s="1"/>
  <c r="I130" i="11"/>
  <c r="F130" i="11"/>
  <c r="G130" i="11" s="1"/>
  <c r="I129" i="11"/>
  <c r="F129" i="11"/>
  <c r="G129" i="11" s="1"/>
  <c r="I128" i="11"/>
  <c r="F128" i="11"/>
  <c r="G128" i="11" s="1"/>
  <c r="I127" i="11"/>
  <c r="F127" i="11"/>
  <c r="G127" i="11" s="1"/>
  <c r="I126" i="11"/>
  <c r="F126" i="11"/>
  <c r="G126" i="11" s="1"/>
  <c r="I125" i="11"/>
  <c r="F125" i="11"/>
  <c r="G125" i="11" s="1"/>
  <c r="I124" i="11"/>
  <c r="G124" i="11"/>
  <c r="I123" i="11"/>
  <c r="F123" i="11"/>
  <c r="G123" i="11" s="1"/>
  <c r="I122" i="11"/>
  <c r="G122" i="11"/>
  <c r="F122" i="11"/>
  <c r="I121" i="11"/>
  <c r="F121" i="11"/>
  <c r="G121" i="11" s="1"/>
  <c r="I120" i="11"/>
  <c r="F120" i="11"/>
  <c r="G120" i="11" s="1"/>
  <c r="I119" i="11"/>
  <c r="F119" i="11"/>
  <c r="G119" i="11" s="1"/>
  <c r="I118" i="11"/>
  <c r="F118" i="11"/>
  <c r="G118" i="11" s="1"/>
  <c r="I117" i="11"/>
  <c r="F117" i="11"/>
  <c r="G117" i="11" s="1"/>
  <c r="I116" i="11"/>
  <c r="F116" i="11"/>
  <c r="G116" i="11" s="1"/>
  <c r="I115" i="11"/>
  <c r="F115" i="11"/>
  <c r="G115" i="11" s="1"/>
  <c r="I114" i="11"/>
  <c r="F114" i="11"/>
  <c r="G114" i="11" s="1"/>
  <c r="I113" i="11"/>
  <c r="F113" i="11"/>
  <c r="G113" i="11" s="1"/>
  <c r="I112" i="11"/>
  <c r="F112" i="11"/>
  <c r="G112" i="11" s="1"/>
  <c r="I111" i="11"/>
  <c r="F111" i="11"/>
  <c r="G111" i="11" s="1"/>
  <c r="I110" i="11"/>
  <c r="G110" i="11"/>
  <c r="I109" i="11"/>
  <c r="F109" i="11"/>
  <c r="G109" i="11" s="1"/>
  <c r="I108" i="11"/>
  <c r="F108" i="11"/>
  <c r="G108" i="11" s="1"/>
  <c r="I107" i="11"/>
  <c r="F107" i="11"/>
  <c r="G107" i="11" s="1"/>
  <c r="I106" i="11"/>
  <c r="F106" i="11"/>
  <c r="G106" i="11" s="1"/>
  <c r="I105" i="11"/>
  <c r="F105" i="11"/>
  <c r="G105" i="11" s="1"/>
  <c r="I104" i="11"/>
  <c r="F104" i="11"/>
  <c r="G104" i="11" s="1"/>
  <c r="I103" i="11"/>
  <c r="F103" i="11"/>
  <c r="G103" i="11" s="1"/>
  <c r="I102" i="11"/>
  <c r="F102" i="11"/>
  <c r="G102" i="11" s="1"/>
  <c r="I101" i="11"/>
  <c r="F101" i="11"/>
  <c r="G101" i="11" s="1"/>
  <c r="I100" i="11"/>
  <c r="F100" i="11"/>
  <c r="G100" i="11" s="1"/>
  <c r="I99" i="11"/>
  <c r="G99" i="11"/>
  <c r="F99" i="11"/>
  <c r="I98" i="11"/>
  <c r="F98" i="11"/>
  <c r="G98" i="11" s="1"/>
  <c r="I97" i="11"/>
  <c r="F97" i="11"/>
  <c r="G97" i="11" s="1"/>
  <c r="I96" i="11"/>
  <c r="F96" i="11"/>
  <c r="G96" i="11" s="1"/>
  <c r="I95" i="11"/>
  <c r="F95" i="11"/>
  <c r="G95" i="11" s="1"/>
  <c r="I94" i="11"/>
  <c r="F94" i="11"/>
  <c r="G94" i="11" s="1"/>
  <c r="I93" i="11"/>
  <c r="F93" i="11"/>
  <c r="G93" i="11" s="1"/>
  <c r="I92" i="11"/>
  <c r="F92" i="11"/>
  <c r="G92" i="11" s="1"/>
  <c r="I91" i="11"/>
  <c r="F91" i="11"/>
  <c r="G91" i="11" s="1"/>
  <c r="I90" i="11"/>
  <c r="F90" i="11"/>
  <c r="G90" i="11" s="1"/>
  <c r="I89" i="11"/>
  <c r="F89" i="11"/>
  <c r="G89" i="11" s="1"/>
  <c r="I88" i="11"/>
  <c r="F88" i="11"/>
  <c r="G88" i="11" s="1"/>
  <c r="I87" i="11"/>
  <c r="G87" i="11"/>
  <c r="F87" i="11"/>
  <c r="I86" i="11"/>
  <c r="F86" i="11"/>
  <c r="G86" i="11" s="1"/>
  <c r="I85" i="11"/>
  <c r="F85" i="11"/>
  <c r="G85" i="11" s="1"/>
  <c r="I84" i="11"/>
  <c r="F84" i="11"/>
  <c r="G84" i="11" s="1"/>
  <c r="I83" i="11"/>
  <c r="F83" i="11"/>
  <c r="G83" i="11" s="1"/>
  <c r="I82" i="11"/>
  <c r="F82" i="11"/>
  <c r="G82" i="11" s="1"/>
  <c r="I81" i="11"/>
  <c r="F81" i="11"/>
  <c r="G81" i="11" s="1"/>
  <c r="I80" i="11"/>
  <c r="F80" i="11"/>
  <c r="G80" i="11" s="1"/>
  <c r="I79" i="11"/>
  <c r="F79" i="11"/>
  <c r="G79" i="11" s="1"/>
  <c r="I78" i="11"/>
  <c r="F78" i="11"/>
  <c r="G78" i="11" s="1"/>
  <c r="I77" i="11"/>
  <c r="F77" i="11"/>
  <c r="G77" i="11" s="1"/>
  <c r="I76" i="11"/>
  <c r="F76" i="11"/>
  <c r="G76" i="11" s="1"/>
  <c r="I75" i="11"/>
  <c r="F75" i="11"/>
  <c r="G75" i="11" s="1"/>
  <c r="I74" i="11"/>
  <c r="F74" i="11"/>
  <c r="G74" i="11" s="1"/>
  <c r="I73" i="11"/>
  <c r="F73" i="11"/>
  <c r="G73" i="11" s="1"/>
  <c r="I72" i="11"/>
  <c r="F72" i="11"/>
  <c r="G72" i="11" s="1"/>
  <c r="I71" i="11"/>
  <c r="F71" i="11"/>
  <c r="G71" i="11" s="1"/>
  <c r="I70" i="11"/>
  <c r="F70" i="11"/>
  <c r="G70" i="11" s="1"/>
  <c r="I69" i="11"/>
  <c r="G69" i="11"/>
  <c r="F69" i="11"/>
  <c r="I68" i="11"/>
  <c r="F68" i="11"/>
  <c r="G68" i="11" s="1"/>
  <c r="I67" i="11"/>
  <c r="F67" i="11"/>
  <c r="G67" i="11" s="1"/>
  <c r="I66" i="11"/>
  <c r="G66" i="11"/>
  <c r="F66" i="11"/>
  <c r="I65" i="11"/>
  <c r="F65" i="11"/>
  <c r="G65" i="11" s="1"/>
  <c r="I64" i="11"/>
  <c r="F64" i="11"/>
  <c r="G64" i="11" s="1"/>
  <c r="I63" i="11"/>
  <c r="F63" i="11"/>
  <c r="G63" i="11" s="1"/>
  <c r="I62" i="11"/>
  <c r="F62" i="11"/>
  <c r="G62" i="11" s="1"/>
  <c r="I61" i="11"/>
  <c r="F61" i="11"/>
  <c r="G61" i="11" s="1"/>
  <c r="I60" i="11"/>
  <c r="F60" i="11"/>
  <c r="G60" i="11" s="1"/>
  <c r="I59" i="11"/>
  <c r="G59" i="11"/>
  <c r="F59" i="11"/>
  <c r="I58" i="11"/>
  <c r="F58" i="11"/>
  <c r="G58" i="11" s="1"/>
  <c r="I57" i="11"/>
  <c r="F57" i="11"/>
  <c r="G57" i="11" s="1"/>
  <c r="I56" i="11"/>
  <c r="F56" i="11"/>
  <c r="G56" i="11" s="1"/>
  <c r="I55" i="11"/>
  <c r="F55" i="11"/>
  <c r="G55" i="11" s="1"/>
  <c r="I54" i="11"/>
  <c r="F54" i="11"/>
  <c r="G54" i="11" s="1"/>
  <c r="I53" i="11"/>
  <c r="F53" i="11"/>
  <c r="G53" i="11" s="1"/>
  <c r="I52" i="11"/>
  <c r="F52" i="11"/>
  <c r="G52" i="11" s="1"/>
  <c r="I51" i="11"/>
  <c r="F51" i="11"/>
  <c r="G51" i="11" s="1"/>
  <c r="I50" i="11"/>
  <c r="F50" i="11"/>
  <c r="G50" i="11" s="1"/>
  <c r="I49" i="11"/>
  <c r="F49" i="11"/>
  <c r="G49" i="11" s="1"/>
  <c r="I48" i="11"/>
  <c r="F48" i="11"/>
  <c r="G48" i="11" s="1"/>
  <c r="I47" i="11"/>
  <c r="F47" i="11"/>
  <c r="G47" i="11" s="1"/>
  <c r="I46" i="11"/>
  <c r="F46" i="11"/>
  <c r="G46" i="11" s="1"/>
  <c r="I45" i="11"/>
  <c r="F45" i="11"/>
  <c r="G45" i="11" s="1"/>
  <c r="I44" i="11"/>
  <c r="F44" i="11"/>
  <c r="G44" i="11" s="1"/>
  <c r="I43" i="11"/>
  <c r="F43" i="11"/>
  <c r="G43" i="11" s="1"/>
  <c r="I42" i="11"/>
  <c r="F42" i="11"/>
  <c r="G42" i="11" s="1"/>
  <c r="I41" i="11"/>
  <c r="F41" i="11"/>
  <c r="G41" i="11" s="1"/>
  <c r="I40" i="11"/>
  <c r="F40" i="11"/>
  <c r="G40" i="11" s="1"/>
  <c r="I39" i="11"/>
  <c r="G39" i="11"/>
  <c r="F39" i="11"/>
  <c r="I38" i="11"/>
  <c r="F38" i="11"/>
  <c r="G38" i="11" s="1"/>
  <c r="I37" i="11"/>
  <c r="F37" i="11"/>
  <c r="G37" i="11" s="1"/>
  <c r="I36" i="11"/>
  <c r="F36" i="11"/>
  <c r="G36" i="11" s="1"/>
  <c r="I35" i="11"/>
  <c r="F35" i="11"/>
  <c r="G35" i="11" s="1"/>
  <c r="I34" i="11"/>
  <c r="F34" i="11"/>
  <c r="G34" i="11" s="1"/>
  <c r="I33" i="11"/>
  <c r="F33" i="11"/>
  <c r="G33" i="11" s="1"/>
  <c r="I32" i="11"/>
  <c r="F32" i="11"/>
  <c r="G32" i="11" s="1"/>
  <c r="I31" i="11"/>
  <c r="F31" i="11"/>
  <c r="G31" i="11" s="1"/>
  <c r="I30" i="11"/>
  <c r="F30" i="11"/>
  <c r="G30" i="11" s="1"/>
  <c r="I29" i="11"/>
  <c r="F29" i="11"/>
  <c r="G29" i="11" s="1"/>
  <c r="I28" i="11"/>
  <c r="F28" i="11"/>
  <c r="G28" i="11" s="1"/>
  <c r="I27" i="11"/>
  <c r="F27" i="11"/>
  <c r="G27" i="11" s="1"/>
  <c r="I26" i="11"/>
  <c r="F26" i="11"/>
  <c r="G26" i="11" s="1"/>
  <c r="I25" i="11"/>
  <c r="F25" i="11"/>
  <c r="G25" i="11" s="1"/>
  <c r="I24" i="11"/>
  <c r="F24" i="11"/>
  <c r="G24" i="11" s="1"/>
  <c r="I23" i="11"/>
  <c r="F23" i="11"/>
  <c r="G23" i="11" s="1"/>
  <c r="I22" i="11"/>
  <c r="F22" i="11"/>
  <c r="G22" i="11" s="1"/>
  <c r="I21" i="11"/>
  <c r="F21" i="11"/>
  <c r="G21" i="11" s="1"/>
  <c r="I20" i="11"/>
  <c r="F20" i="11"/>
  <c r="G20" i="11" s="1"/>
  <c r="I19" i="11"/>
  <c r="G19" i="11"/>
  <c r="F19" i="11"/>
  <c r="I18" i="11"/>
  <c r="F18" i="11"/>
  <c r="G18" i="11" s="1"/>
  <c r="I17" i="11"/>
  <c r="F17" i="11"/>
  <c r="G17" i="11" s="1"/>
  <c r="I16" i="11"/>
  <c r="F16" i="11"/>
  <c r="G16" i="11" s="1"/>
  <c r="I15" i="11"/>
  <c r="F15" i="11"/>
  <c r="G15" i="11" s="1"/>
  <c r="I14" i="11"/>
  <c r="F14" i="11"/>
  <c r="G14" i="11" s="1"/>
  <c r="I13" i="11"/>
  <c r="F13" i="11"/>
  <c r="G13" i="11" s="1"/>
  <c r="I12" i="11"/>
  <c r="F12" i="11"/>
  <c r="G12" i="11" s="1"/>
  <c r="I11" i="11"/>
  <c r="F11" i="11"/>
  <c r="G11" i="11" s="1"/>
  <c r="I10" i="11"/>
  <c r="F10" i="11"/>
  <c r="G10" i="11" s="1"/>
  <c r="I51" i="7" l="1"/>
</calcChain>
</file>

<file path=xl/sharedStrings.xml><?xml version="1.0" encoding="utf-8"?>
<sst xmlns="http://schemas.openxmlformats.org/spreadsheetml/2006/main" count="729" uniqueCount="443">
  <si>
    <t>Submit Application:</t>
  </si>
  <si>
    <t>Mailing Address</t>
  </si>
  <si>
    <t>DOA TEACH Program</t>
  </si>
  <si>
    <t>PO Box 7844</t>
  </si>
  <si>
    <t>School District Application Instructions</t>
  </si>
  <si>
    <t>Contact Person's Name:</t>
  </si>
  <si>
    <t>Contact Person's Title:</t>
  </si>
  <si>
    <t>Contact Person's Email:</t>
  </si>
  <si>
    <t>Contact Person's Phone:</t>
  </si>
  <si>
    <t>School District Info Tab:</t>
  </si>
  <si>
    <t>Total Equipment Cost</t>
  </si>
  <si>
    <t>District Street Address, City &amp; Zip:</t>
  </si>
  <si>
    <t>Date Signed:</t>
  </si>
  <si>
    <t xml:space="preserve">Antenna </t>
  </si>
  <si>
    <t>Basic Maintenance of Internal Connections</t>
  </si>
  <si>
    <t xml:space="preserve">Cabling </t>
  </si>
  <si>
    <t xml:space="preserve">Caching Equipment </t>
  </si>
  <si>
    <t xml:space="preserve">Caching Service </t>
  </si>
  <si>
    <t xml:space="preserve">Connectors </t>
  </si>
  <si>
    <t xml:space="preserve">Fees, Taxes, etc. </t>
  </si>
  <si>
    <t xml:space="preserve">Firewall Services &amp; Components </t>
  </si>
  <si>
    <t>Managed Services</t>
  </si>
  <si>
    <t>Operating System Software of Eligible Equipment</t>
  </si>
  <si>
    <t>Racks &amp; Cabinets</t>
  </si>
  <si>
    <t>Routers</t>
  </si>
  <si>
    <t>Switches</t>
  </si>
  <si>
    <t>Title:</t>
  </si>
  <si>
    <t>Qty</t>
  </si>
  <si>
    <t>Infrastructure/Equipment</t>
  </si>
  <si>
    <t>Description (Model/Capacity, etc.)</t>
  </si>
  <si>
    <t>Estimated Cost</t>
  </si>
  <si>
    <t>Estimated Purchase Date</t>
  </si>
  <si>
    <t>Estimated Installation Date</t>
  </si>
  <si>
    <t>Estimated Student Benefit Date*</t>
  </si>
  <si>
    <t>2. What are your infrastructure goals to assist you with these insufficiencies?</t>
  </si>
  <si>
    <t>Goal 1:</t>
  </si>
  <si>
    <t>Goal 2:</t>
  </si>
  <si>
    <t>Goal 3:</t>
  </si>
  <si>
    <t>Current Bandwidth:</t>
  </si>
  <si>
    <t>Available Providers:</t>
  </si>
  <si>
    <t>Other:</t>
  </si>
  <si>
    <t>6. How and by whom will the new equipment be maintained?</t>
  </si>
  <si>
    <t>(Standard industry definitions apply.)</t>
  </si>
  <si>
    <t>Student benefit date will be used to assess readiness using the rubric below. Grants funds for infrastructure will be awarded to districts demonstrating readiness (most ready, ready and less ready) to use the infrastructure.</t>
  </si>
  <si>
    <t>1. Answer questions concerning infrastructure insufficiencies you are experiencing in your district.</t>
  </si>
  <si>
    <t>2. List at least one and up to 3 infrastructure goal(s)  that would assist with insufficiencies identified in  Question 1.</t>
  </si>
  <si>
    <r>
      <t xml:space="preserve">5. List the </t>
    </r>
    <r>
      <rPr>
        <i/>
        <sz val="11"/>
        <color theme="1"/>
        <rFont val="Calibri"/>
        <family val="2"/>
        <scheme val="minor"/>
      </rPr>
      <t>specific</t>
    </r>
    <r>
      <rPr>
        <sz val="11"/>
        <color theme="1"/>
        <rFont val="Calibri"/>
        <family val="2"/>
        <scheme val="minor"/>
      </rPr>
      <t xml:space="preserve"> student learning benefits expected from the infrastructure you plan to purchase.</t>
    </r>
  </si>
  <si>
    <t>6. Provide information on the overall maintenance plan for the infrastructure you wish to purchase. Be sure to include who will provide the service.</t>
  </si>
  <si>
    <t>Note:</t>
  </si>
  <si>
    <t>Madison, WI  53707-7844</t>
  </si>
  <si>
    <r>
      <t xml:space="preserve">3. Enter information on your district's current bandwidth and available providers, </t>
    </r>
    <r>
      <rPr>
        <i/>
        <sz val="11"/>
        <color theme="1"/>
        <rFont val="Calibri"/>
        <family val="2"/>
        <scheme val="minor"/>
      </rPr>
      <t>if known</t>
    </r>
    <r>
      <rPr>
        <sz val="11"/>
        <color theme="1"/>
        <rFont val="Calibri"/>
        <family val="2"/>
        <scheme val="minor"/>
      </rPr>
      <t>.</t>
    </r>
  </si>
  <si>
    <t>For each piece of equipment, enter the following: quantity; description (model number, type,  distinguishing factors, etc.); estimated cost; estimated purchase date; estimated installation date; and estimated student benefit date. Note: student benefit date is the first day you expect students to receive benefit from the infrastructure.</t>
  </si>
  <si>
    <t>teach@wi.gov</t>
  </si>
  <si>
    <t>3.</t>
  </si>
  <si>
    <t>(if known)</t>
  </si>
  <si>
    <t>(              )</t>
  </si>
  <si>
    <t>Per Wisconsin Statute 16.994, Information Technology Block Grants:</t>
  </si>
  <si>
    <r>
      <rPr>
        <b/>
        <sz val="11"/>
        <color theme="4" tint="-0.499984740745262"/>
        <rFont val="Calibri"/>
        <family val="2"/>
        <scheme val="minor"/>
      </rPr>
      <t>FREE/REDUCED PERCENTAGE</t>
    </r>
    <r>
      <rPr>
        <sz val="11"/>
        <color theme="1"/>
        <rFont val="Calibri"/>
        <family val="2"/>
        <scheme val="minor"/>
      </rPr>
      <t xml:space="preserve"> determines funding priority: districts with higher free/reduced percentages have higher funding priority. </t>
    </r>
  </si>
  <si>
    <r>
      <rPr>
        <b/>
        <sz val="11"/>
        <color theme="9" tint="-0.249977111117893"/>
        <rFont val="Calibri"/>
        <family val="2"/>
        <scheme val="minor"/>
      </rPr>
      <t>E-RATE DISCOUNT PERCENTAGE</t>
    </r>
    <r>
      <rPr>
        <sz val="11"/>
        <rFont val="Calibri"/>
        <family val="2"/>
        <scheme val="minor"/>
      </rPr>
      <t xml:space="preserve"> determines </t>
    </r>
    <r>
      <rPr>
        <b/>
        <sz val="11"/>
        <color theme="5" tint="-0.499984740745262"/>
        <rFont val="Calibri"/>
        <family val="2"/>
        <scheme val="minor"/>
      </rPr>
      <t>GRANT REIMBURSEMENT PERCENTAGE</t>
    </r>
    <r>
      <rPr>
        <sz val="11"/>
        <rFont val="Calibri"/>
        <family val="2"/>
        <scheme val="minor"/>
      </rPr>
      <t>: (100% minus E-RATE DISCOUNT PERCENTAGE)</t>
    </r>
    <r>
      <rPr>
        <sz val="11"/>
        <color theme="9" tint="-0.249977111117893"/>
        <rFont val="Calibri"/>
        <family val="2"/>
        <scheme val="minor"/>
      </rPr>
      <t>.</t>
    </r>
  </si>
  <si>
    <r>
      <rPr>
        <b/>
        <sz val="11"/>
        <color theme="7" tint="-0.249977111117893"/>
        <rFont val="Calibri"/>
        <family val="2"/>
        <scheme val="minor"/>
      </rPr>
      <t>ENROLLMENT</t>
    </r>
    <r>
      <rPr>
        <b/>
        <sz val="11"/>
        <color theme="7" tint="-0.499984740745262"/>
        <rFont val="Calibri"/>
        <family val="2"/>
        <scheme val="minor"/>
      </rPr>
      <t xml:space="preserve"> </t>
    </r>
    <r>
      <rPr>
        <sz val="11"/>
        <rFont val="Calibri"/>
        <family val="2"/>
        <scheme val="minor"/>
      </rPr>
      <t>determines</t>
    </r>
    <r>
      <rPr>
        <sz val="11"/>
        <color theme="7" tint="-0.499984740745262"/>
        <rFont val="Calibri"/>
        <family val="2"/>
        <scheme val="minor"/>
      </rPr>
      <t xml:space="preserve"> </t>
    </r>
  </si>
  <si>
    <r>
      <rPr>
        <b/>
        <sz val="11"/>
        <color rgb="FF7030A0"/>
        <rFont val="Calibri"/>
        <family val="2"/>
        <scheme val="minor"/>
      </rPr>
      <t xml:space="preserve">MAXIMUM FUNDING AMOUNT: </t>
    </r>
    <r>
      <rPr>
        <sz val="11"/>
        <rFont val="Calibri"/>
        <family val="2"/>
        <scheme val="minor"/>
      </rPr>
      <t>(fewer than 750 students, $30,000; 750-1500 students, $40*number of students; more than 1,500 students, $60,000).</t>
    </r>
  </si>
  <si>
    <t>CESA</t>
  </si>
  <si>
    <t>DISTRICT NAME</t>
  </si>
  <si>
    <t>STUDENTS/ SQUARE MILE</t>
  </si>
  <si>
    <t>FREE/ REDUCED PERCENTAGE</t>
  </si>
  <si>
    <t>E-RATE DISCOUNT PERCENTAGE</t>
  </si>
  <si>
    <t>GRANT REIMBURSEMENT PERCENTAGE</t>
  </si>
  <si>
    <t>ENROLLMENT</t>
  </si>
  <si>
    <t>MAXIMUM FUNDING AMOUNT</t>
  </si>
  <si>
    <t>OR</t>
  </si>
  <si>
    <r>
      <t xml:space="preserve">Email </t>
    </r>
    <r>
      <rPr>
        <u/>
        <sz val="11"/>
        <color theme="1"/>
        <rFont val="Calibri"/>
        <family val="2"/>
        <scheme val="minor"/>
      </rPr>
      <t>(preferred)</t>
    </r>
  </si>
  <si>
    <t>District Administrator Signature:</t>
  </si>
  <si>
    <t>Caching Equipment</t>
  </si>
  <si>
    <r>
      <rPr>
        <b/>
        <sz val="10.5"/>
        <color theme="1"/>
        <rFont val="Calibri"/>
        <family val="2"/>
        <scheme val="minor"/>
      </rPr>
      <t xml:space="preserve">Total Grant Request </t>
    </r>
    <r>
      <rPr>
        <b/>
        <sz val="9"/>
        <color theme="1"/>
        <rFont val="Calibri"/>
        <family val="2"/>
        <scheme val="minor"/>
      </rPr>
      <t>(autopopulates)</t>
    </r>
    <r>
      <rPr>
        <b/>
        <sz val="11"/>
        <color theme="1"/>
        <rFont val="Calibri"/>
        <family val="2"/>
        <scheme val="minor"/>
      </rPr>
      <t>:</t>
    </r>
  </si>
  <si>
    <t>District Administrator Name:</t>
  </si>
  <si>
    <t>1.  What infrastructure and/or network insufficiencies do you experience in your district?</t>
  </si>
  <si>
    <t>Enter requested information for your school district. Enter Total Equipment Cost.</t>
  </si>
  <si>
    <r>
      <rPr>
        <b/>
        <sz val="11"/>
        <color rgb="FFFF0000"/>
        <rFont val="Calibri"/>
        <family val="2"/>
        <scheme val="minor"/>
      </rPr>
      <t>Print</t>
    </r>
    <r>
      <rPr>
        <b/>
        <sz val="11"/>
        <rFont val="Calibri"/>
        <family val="2"/>
        <scheme val="minor"/>
      </rPr>
      <t xml:space="preserve"> the "School District Info" tab</t>
    </r>
    <r>
      <rPr>
        <sz val="11"/>
        <color theme="1"/>
        <rFont val="Calibri"/>
        <family val="2"/>
        <scheme val="minor"/>
      </rPr>
      <t xml:space="preserve">. Have your district administrator complete the bottom portion to include signature and date. </t>
    </r>
    <r>
      <rPr>
        <u/>
        <sz val="11"/>
        <color theme="1"/>
        <rFont val="Calibri"/>
        <family val="2"/>
        <scheme val="minor"/>
      </rPr>
      <t xml:space="preserve">(Note: you cannot enter the information electronically for this section.) </t>
    </r>
    <r>
      <rPr>
        <b/>
        <sz val="11"/>
        <color theme="1"/>
        <rFont val="Calibri"/>
        <family val="2"/>
        <scheme val="minor"/>
      </rPr>
      <t>Original signature required.</t>
    </r>
  </si>
  <si>
    <t>(See chart on "District Data" tab.)</t>
  </si>
  <si>
    <t>Access Points</t>
  </si>
  <si>
    <t>Antennas</t>
  </si>
  <si>
    <t>LAN Controllers</t>
  </si>
  <si>
    <t xml:space="preserve">UPS/ Battery Backups </t>
  </si>
  <si>
    <t>Network Assessments</t>
  </si>
  <si>
    <t>Data Security Assessments</t>
  </si>
  <si>
    <t>LIST A</t>
  </si>
  <si>
    <t>LIST B</t>
  </si>
  <si>
    <t>4a.  What infrastructure/technology equipment would your district like to purchase to support your infrastructure goals from List A?</t>
  </si>
  <si>
    <t>4b.  What infrastructure/technology equipment would your district like to purchase to support your infrastructure goals from List B?</t>
  </si>
  <si>
    <t>Total Cost List A</t>
  </si>
  <si>
    <t>Total Cost List B</t>
  </si>
  <si>
    <r>
      <rPr>
        <i/>
        <sz val="10"/>
        <color theme="1"/>
        <rFont val="Calibri"/>
        <family val="2"/>
        <scheme val="minor"/>
      </rPr>
      <t xml:space="preserve">(Copy worksheet tab for additional lines.)  </t>
    </r>
    <r>
      <rPr>
        <b/>
        <sz val="14"/>
        <color theme="1"/>
        <rFont val="Calibri"/>
        <family val="2"/>
        <scheme val="minor"/>
      </rPr>
      <t xml:space="preserve">              TOTAL Cost List A</t>
    </r>
  </si>
  <si>
    <r>
      <rPr>
        <i/>
        <sz val="10"/>
        <color theme="1"/>
        <rFont val="Calibri"/>
        <family val="2"/>
        <scheme val="minor"/>
      </rPr>
      <t xml:space="preserve">(Copy worksheet tab for additional lines.)  </t>
    </r>
    <r>
      <rPr>
        <b/>
        <sz val="14"/>
        <color theme="1"/>
        <rFont val="Calibri"/>
        <family val="2"/>
        <scheme val="minor"/>
      </rPr>
      <t xml:space="preserve">              TOTAL Cost List B</t>
    </r>
  </si>
  <si>
    <t xml:space="preserve">Reimbursement: 100% </t>
  </si>
  <si>
    <t>*This date will be used to assess readiness using the Student Benefit Date Rubric below.</t>
  </si>
  <si>
    <t>5. What specific student learning benefits do you foresee with the requested infrastructure?</t>
  </si>
  <si>
    <t>Reimbursement: 100%</t>
  </si>
  <si>
    <t>* Does not include service plans.</t>
  </si>
  <si>
    <t>Reimbursement: 100% less E-Rate Discount Rate (%)</t>
  </si>
  <si>
    <t>Eligible Equipment &amp; Services</t>
  </si>
  <si>
    <t>4a. Items from List A - Reimbursement Rate is 100% minus E-Rate Discount Rate (%)                                                                            4b. Items from List B - 100% Reimbursement Rate.</t>
  </si>
  <si>
    <t>Reimbursement: 100% minus E-Rate %</t>
  </si>
  <si>
    <t>TEACH List A Reimbursement Percentage:</t>
  </si>
  <si>
    <t>Installation, Activation, &amp; Initial Configuration (List A)</t>
  </si>
  <si>
    <t>Wireless Controllers &amp; Wireless Controll Systems</t>
  </si>
  <si>
    <t>Cyber Security Assessments</t>
  </si>
  <si>
    <t>Portable Devices (Hot Spots)</t>
  </si>
  <si>
    <t>Installation of Portable Devices</t>
  </si>
  <si>
    <t xml:space="preserve">   Coverage, including on buses and for library check-out.</t>
  </si>
  <si>
    <t>Installation of List B Portable Devices</t>
  </si>
  <si>
    <t xml:space="preserve">Installation, Activation, &amp; Initial Configuration (List A)                                                      </t>
  </si>
  <si>
    <t xml:space="preserve">UPS/Battery Backups </t>
  </si>
  <si>
    <t>Wireless Controllers &amp; Wireless Control Systems</t>
  </si>
  <si>
    <t>Software Supporting Components on List A</t>
  </si>
  <si>
    <t xml:space="preserve">*Portable Devices (Hot Spots) for Wireless Internet </t>
  </si>
  <si>
    <r>
      <rPr>
        <b/>
        <sz val="11"/>
        <color rgb="FFC00000"/>
        <rFont val="Calibri"/>
        <family val="2"/>
        <scheme val="minor"/>
      </rPr>
      <t>STUDENTS/ SQUARE MILE</t>
    </r>
    <r>
      <rPr>
        <sz val="11"/>
        <color rgb="FFC00000"/>
        <rFont val="Calibri"/>
        <family val="2"/>
        <scheme val="minor"/>
      </rPr>
      <t xml:space="preserve"> </t>
    </r>
    <r>
      <rPr>
        <sz val="11"/>
        <color theme="1"/>
        <rFont val="Calibri"/>
        <family val="2"/>
        <scheme val="minor"/>
      </rPr>
      <t>determines grant eligibility: districts with fewer than 16 students per square mile are eligible.</t>
    </r>
  </si>
  <si>
    <t>LEA CODE</t>
  </si>
  <si>
    <t xml:space="preserve">Adams-Friendship Area   </t>
  </si>
  <si>
    <t xml:space="preserve">Albany                  </t>
  </si>
  <si>
    <t xml:space="preserve">Algoma                  </t>
  </si>
  <si>
    <t xml:space="preserve">Alma                    </t>
  </si>
  <si>
    <t xml:space="preserve">Alma Center             </t>
  </si>
  <si>
    <t xml:space="preserve">Almond-Bancroft         </t>
  </si>
  <si>
    <t xml:space="preserve">Amery                   </t>
  </si>
  <si>
    <t xml:space="preserve">Antigo                  </t>
  </si>
  <si>
    <t xml:space="preserve">Arcadia                 </t>
  </si>
  <si>
    <t xml:space="preserve">Argyle                  </t>
  </si>
  <si>
    <t xml:space="preserve">Ashland                 </t>
  </si>
  <si>
    <t xml:space="preserve">Athens                  </t>
  </si>
  <si>
    <t xml:space="preserve">Auburndale              </t>
  </si>
  <si>
    <t xml:space="preserve">Augusta                 </t>
  </si>
  <si>
    <t xml:space="preserve">Baldwin-Woodville Area  </t>
  </si>
  <si>
    <t xml:space="preserve">Bangor                  </t>
  </si>
  <si>
    <t xml:space="preserve">Barneveld               </t>
  </si>
  <si>
    <t xml:space="preserve">Barron Area             </t>
  </si>
  <si>
    <t xml:space="preserve">Bayfield                </t>
  </si>
  <si>
    <t xml:space="preserve">Beecher-Dunbar-Pembine  </t>
  </si>
  <si>
    <t xml:space="preserve">Belleville              </t>
  </si>
  <si>
    <t xml:space="preserve">Belmont Community       </t>
  </si>
  <si>
    <t xml:space="preserve">Benton                  </t>
  </si>
  <si>
    <t xml:space="preserve">Berlin Area             </t>
  </si>
  <si>
    <t xml:space="preserve">Big Foot UHS            </t>
  </si>
  <si>
    <t xml:space="preserve">Birchwood               </t>
  </si>
  <si>
    <t xml:space="preserve">Black Hawk              </t>
  </si>
  <si>
    <t xml:space="preserve">Black River Falls       </t>
  </si>
  <si>
    <t xml:space="preserve">Blair-Taylor            </t>
  </si>
  <si>
    <t xml:space="preserve">Bloomer                 </t>
  </si>
  <si>
    <t xml:space="preserve">Bonduel                 </t>
  </si>
  <si>
    <t xml:space="preserve">Boscobel                </t>
  </si>
  <si>
    <t xml:space="preserve">Bowler                  </t>
  </si>
  <si>
    <t xml:space="preserve">Boyceville Community    </t>
  </si>
  <si>
    <t xml:space="preserve">Brighton #1             </t>
  </si>
  <si>
    <t xml:space="preserve">Brillion                </t>
  </si>
  <si>
    <t xml:space="preserve">Brodhead                </t>
  </si>
  <si>
    <t xml:space="preserve">Bruce                   </t>
  </si>
  <si>
    <t xml:space="preserve">Butternut               </t>
  </si>
  <si>
    <t xml:space="preserve">Cadott Community        </t>
  </si>
  <si>
    <t xml:space="preserve">Cambria-Friesland       </t>
  </si>
  <si>
    <t xml:space="preserve">Cambridge               </t>
  </si>
  <si>
    <t xml:space="preserve">Cameron                 </t>
  </si>
  <si>
    <t xml:space="preserve">Campbellsport           </t>
  </si>
  <si>
    <t xml:space="preserve">Cashton                 </t>
  </si>
  <si>
    <t xml:space="preserve">Cassville               </t>
  </si>
  <si>
    <t xml:space="preserve">Central/Westosha UHS    </t>
  </si>
  <si>
    <t xml:space="preserve">Chequamegon             </t>
  </si>
  <si>
    <t xml:space="preserve">Chetek-Weyerhaeuser     </t>
  </si>
  <si>
    <t xml:space="preserve">Chilton                 </t>
  </si>
  <si>
    <t xml:space="preserve">Clayton                 </t>
  </si>
  <si>
    <t xml:space="preserve">Clear Lake              </t>
  </si>
  <si>
    <t xml:space="preserve">Clinton Community       </t>
  </si>
  <si>
    <t xml:space="preserve">Clintonville            </t>
  </si>
  <si>
    <t xml:space="preserve">Cochrane-Fountain City  </t>
  </si>
  <si>
    <t xml:space="preserve">Colby                   </t>
  </si>
  <si>
    <t xml:space="preserve">Coleman                 </t>
  </si>
  <si>
    <t xml:space="preserve">Colfax                  </t>
  </si>
  <si>
    <t xml:space="preserve">Columbus                </t>
  </si>
  <si>
    <t xml:space="preserve">Cornell                 </t>
  </si>
  <si>
    <t xml:space="preserve">Crandon                 </t>
  </si>
  <si>
    <t xml:space="preserve">Crivitz                 </t>
  </si>
  <si>
    <t xml:space="preserve">Cuba City               </t>
  </si>
  <si>
    <t xml:space="preserve">Cumberland              </t>
  </si>
  <si>
    <t xml:space="preserve">Darlington Community    </t>
  </si>
  <si>
    <t xml:space="preserve">Denmark                 </t>
  </si>
  <si>
    <t xml:space="preserve">Desoto Area             </t>
  </si>
  <si>
    <t xml:space="preserve">Dodgeland               </t>
  </si>
  <si>
    <t xml:space="preserve">Dodgeville              </t>
  </si>
  <si>
    <t xml:space="preserve">Dover #1                </t>
  </si>
  <si>
    <t xml:space="preserve">Drummond                </t>
  </si>
  <si>
    <t xml:space="preserve">Durand                  </t>
  </si>
  <si>
    <t xml:space="preserve">Edgar                   </t>
  </si>
  <si>
    <t xml:space="preserve">Elcho                   </t>
  </si>
  <si>
    <t xml:space="preserve">Eleva-Strum             </t>
  </si>
  <si>
    <t xml:space="preserve">Elk Mound Area          </t>
  </si>
  <si>
    <t xml:space="preserve">Elkhart Lake-Glenbeulah </t>
  </si>
  <si>
    <t xml:space="preserve">Ellsworth Community     </t>
  </si>
  <si>
    <t xml:space="preserve">Elmwood                 </t>
  </si>
  <si>
    <t xml:space="preserve">Erin                    </t>
  </si>
  <si>
    <t xml:space="preserve">Fall Creek              </t>
  </si>
  <si>
    <t xml:space="preserve">Fall River              </t>
  </si>
  <si>
    <t xml:space="preserve">Fennimore Community     </t>
  </si>
  <si>
    <t xml:space="preserve">Flambeau                </t>
  </si>
  <si>
    <t xml:space="preserve">Florence                </t>
  </si>
  <si>
    <t xml:space="preserve">Fontana J8              </t>
  </si>
  <si>
    <t xml:space="preserve">Frederic                </t>
  </si>
  <si>
    <t xml:space="preserve">Friess Lake             </t>
  </si>
  <si>
    <t xml:space="preserve">Galesville-Ettrick      </t>
  </si>
  <si>
    <t xml:space="preserve">Gibraltar Area          </t>
  </si>
  <si>
    <t xml:space="preserve">Gillett                 </t>
  </si>
  <si>
    <t xml:space="preserve">Gilman                  </t>
  </si>
  <si>
    <t xml:space="preserve">Gilmanton               </t>
  </si>
  <si>
    <t xml:space="preserve">Glenwood City           </t>
  </si>
  <si>
    <t xml:space="preserve">Goodman-Armstrong       </t>
  </si>
  <si>
    <t xml:space="preserve">Granton Area            </t>
  </si>
  <si>
    <t xml:space="preserve">Grantsburg              </t>
  </si>
  <si>
    <t xml:space="preserve">Green Lake              </t>
  </si>
  <si>
    <t xml:space="preserve">Greenwood               </t>
  </si>
  <si>
    <t xml:space="preserve">Gresham                 </t>
  </si>
  <si>
    <t xml:space="preserve">Hartford UHS            </t>
  </si>
  <si>
    <t xml:space="preserve">Hayward Community       </t>
  </si>
  <si>
    <t>Herman-Neosho-Rubicon*</t>
  </si>
  <si>
    <t xml:space="preserve">Highland                </t>
  </si>
  <si>
    <t xml:space="preserve">Hilbert                 </t>
  </si>
  <si>
    <t xml:space="preserve">Hillsboro               </t>
  </si>
  <si>
    <t xml:space="preserve">Horicon                 </t>
  </si>
  <si>
    <t xml:space="preserve">Hurley                  </t>
  </si>
  <si>
    <t xml:space="preserve">Hustisford              </t>
  </si>
  <si>
    <t xml:space="preserve">Independence            </t>
  </si>
  <si>
    <t xml:space="preserve">Iola-Scandinavia        </t>
  </si>
  <si>
    <t xml:space="preserve">Iowa-Grant              </t>
  </si>
  <si>
    <t xml:space="preserve">Ithaca                  </t>
  </si>
  <si>
    <t xml:space="preserve">Juda                    </t>
  </si>
  <si>
    <t xml:space="preserve">Kewaskum                </t>
  </si>
  <si>
    <t xml:space="preserve">Kewaunee                </t>
  </si>
  <si>
    <t xml:space="preserve">Kickapoo Area           </t>
  </si>
  <si>
    <t xml:space="preserve">Kiel Area               </t>
  </si>
  <si>
    <t xml:space="preserve">Lac Du Flambeau #1      </t>
  </si>
  <si>
    <t xml:space="preserve">Ladysmith               </t>
  </si>
  <si>
    <t xml:space="preserve">Lafarge                 </t>
  </si>
  <si>
    <t xml:space="preserve">Lake Geneva-Genoa UHS   </t>
  </si>
  <si>
    <t xml:space="preserve">Lake Holcombe           </t>
  </si>
  <si>
    <t xml:space="preserve">Lakeland UHS            </t>
  </si>
  <si>
    <t xml:space="preserve">Lancaster Community     </t>
  </si>
  <si>
    <t xml:space="preserve">Laona                   </t>
  </si>
  <si>
    <t xml:space="preserve">Lena                    </t>
  </si>
  <si>
    <t xml:space="preserve">Linn J4                 </t>
  </si>
  <si>
    <t xml:space="preserve">Linn J6                 </t>
  </si>
  <si>
    <t xml:space="preserve">Lodi                    </t>
  </si>
  <si>
    <t xml:space="preserve">Lomira                  </t>
  </si>
  <si>
    <t xml:space="preserve">Loyal                   </t>
  </si>
  <si>
    <t xml:space="preserve">Luck                    </t>
  </si>
  <si>
    <t xml:space="preserve">Luxemburg-Casco         </t>
  </si>
  <si>
    <t xml:space="preserve">Manawa                  </t>
  </si>
  <si>
    <t xml:space="preserve">Maple                   </t>
  </si>
  <si>
    <t xml:space="preserve">Marathon City           </t>
  </si>
  <si>
    <t xml:space="preserve">Marion                  </t>
  </si>
  <si>
    <t xml:space="preserve">Markesan                </t>
  </si>
  <si>
    <t xml:space="preserve">Mauston                 </t>
  </si>
  <si>
    <t xml:space="preserve">Mayville                </t>
  </si>
  <si>
    <t xml:space="preserve">Medford Area            </t>
  </si>
  <si>
    <t xml:space="preserve">Mellen                  </t>
  </si>
  <si>
    <t xml:space="preserve">Melrose-Mindoro         </t>
  </si>
  <si>
    <t xml:space="preserve">Menominee Indian        </t>
  </si>
  <si>
    <t xml:space="preserve">Menomonie Area          </t>
  </si>
  <si>
    <t xml:space="preserve">Mercer                  </t>
  </si>
  <si>
    <t xml:space="preserve">Merrill Area            </t>
  </si>
  <si>
    <t xml:space="preserve">Mineral Point           </t>
  </si>
  <si>
    <t xml:space="preserve">Minocqua J1             </t>
  </si>
  <si>
    <t xml:space="preserve">Mishicot                </t>
  </si>
  <si>
    <t xml:space="preserve">Mondovi                 </t>
  </si>
  <si>
    <t xml:space="preserve">Monroe                  </t>
  </si>
  <si>
    <t xml:space="preserve">Montello                </t>
  </si>
  <si>
    <t xml:space="preserve">Monticello              </t>
  </si>
  <si>
    <t xml:space="preserve">Mosinee                 </t>
  </si>
  <si>
    <t xml:space="preserve">Necedah Area            </t>
  </si>
  <si>
    <t xml:space="preserve">Neillsville             </t>
  </si>
  <si>
    <t xml:space="preserve">Nekoosa                 </t>
  </si>
  <si>
    <t xml:space="preserve">New Auburn              </t>
  </si>
  <si>
    <t xml:space="preserve">New Glarus              </t>
  </si>
  <si>
    <t xml:space="preserve">New Holstein            </t>
  </si>
  <si>
    <t xml:space="preserve">New Lisbon              </t>
  </si>
  <si>
    <t xml:space="preserve">New London              </t>
  </si>
  <si>
    <t xml:space="preserve">Niagara                 </t>
  </si>
  <si>
    <t xml:space="preserve">North Cape              </t>
  </si>
  <si>
    <t xml:space="preserve">North Crawford          </t>
  </si>
  <si>
    <t xml:space="preserve">North Lakeland          </t>
  </si>
  <si>
    <t xml:space="preserve">Northern Ozaukee        </t>
  </si>
  <si>
    <t xml:space="preserve">Northland Pines         </t>
  </si>
  <si>
    <t xml:space="preserve">Northwood               </t>
  </si>
  <si>
    <t xml:space="preserve">Norwalk-Ontario-Wilton  </t>
  </si>
  <si>
    <t xml:space="preserve">Norway J7               </t>
  </si>
  <si>
    <t xml:space="preserve">Oakfield                </t>
  </si>
  <si>
    <t xml:space="preserve">Oconto                  </t>
  </si>
  <si>
    <t xml:space="preserve">Oconto Falls            </t>
  </si>
  <si>
    <t xml:space="preserve">Omro                    </t>
  </si>
  <si>
    <t xml:space="preserve">Osceola                 </t>
  </si>
  <si>
    <t xml:space="preserve">Osseo-Fairchild         </t>
  </si>
  <si>
    <t xml:space="preserve">Owen-Withee             </t>
  </si>
  <si>
    <t xml:space="preserve">Palmyra-Eagle Area      </t>
  </si>
  <si>
    <t xml:space="preserve">Pardeeville Area        </t>
  </si>
  <si>
    <t xml:space="preserve">Paris J1                </t>
  </si>
  <si>
    <t xml:space="preserve">Parkview                </t>
  </si>
  <si>
    <t xml:space="preserve">Pecatonica Area         </t>
  </si>
  <si>
    <t xml:space="preserve">Pepin Area              </t>
  </si>
  <si>
    <t xml:space="preserve">Peshtigo                </t>
  </si>
  <si>
    <t xml:space="preserve">Phelps                  </t>
  </si>
  <si>
    <t xml:space="preserve">Phillips                </t>
  </si>
  <si>
    <t xml:space="preserve">Pittsville              </t>
  </si>
  <si>
    <t xml:space="preserve">Platteville             </t>
  </si>
  <si>
    <t xml:space="preserve">Plum City               </t>
  </si>
  <si>
    <t xml:space="preserve">Port Edwards            </t>
  </si>
  <si>
    <t xml:space="preserve">Portage Community       </t>
  </si>
  <si>
    <t xml:space="preserve">Potosi                  </t>
  </si>
  <si>
    <t xml:space="preserve">Poynette                </t>
  </si>
  <si>
    <t xml:space="preserve">Prairie Du Chien Area   </t>
  </si>
  <si>
    <t xml:space="preserve">Prairie Farm            </t>
  </si>
  <si>
    <t xml:space="preserve">Prentice                </t>
  </si>
  <si>
    <t xml:space="preserve">Princeton               </t>
  </si>
  <si>
    <t xml:space="preserve">Randolph                </t>
  </si>
  <si>
    <t xml:space="preserve">Random Lake             </t>
  </si>
  <si>
    <t xml:space="preserve">Raymond #14             </t>
  </si>
  <si>
    <t xml:space="preserve">Reedsburg               </t>
  </si>
  <si>
    <t xml:space="preserve">Reedsville              </t>
  </si>
  <si>
    <t xml:space="preserve">Rhinelander             </t>
  </si>
  <si>
    <t xml:space="preserve">Rib Lake                </t>
  </si>
  <si>
    <t xml:space="preserve">Rice Lake Area          </t>
  </si>
  <si>
    <t xml:space="preserve">Richland                </t>
  </si>
  <si>
    <t xml:space="preserve">Rio Community           </t>
  </si>
  <si>
    <t xml:space="preserve">Ripon Area              </t>
  </si>
  <si>
    <t xml:space="preserve">River Ridge             </t>
  </si>
  <si>
    <t xml:space="preserve">River Valley            </t>
  </si>
  <si>
    <t xml:space="preserve">Riverdale               </t>
  </si>
  <si>
    <t xml:space="preserve">Rosendale-Brandon       </t>
  </si>
  <si>
    <t xml:space="preserve">Rosholt                 </t>
  </si>
  <si>
    <t xml:space="preserve">Royall                  </t>
  </si>
  <si>
    <t xml:space="preserve">Saint Croix Falls       </t>
  </si>
  <si>
    <t xml:space="preserve">Sauk Prairie            </t>
  </si>
  <si>
    <t xml:space="preserve">Seneca                  </t>
  </si>
  <si>
    <t xml:space="preserve">Sevastopol              </t>
  </si>
  <si>
    <t xml:space="preserve">Seymour Community       </t>
  </si>
  <si>
    <t xml:space="preserve">Sharon J11              </t>
  </si>
  <si>
    <t xml:space="preserve">Shell Lake              </t>
  </si>
  <si>
    <t xml:space="preserve">Shiocton                </t>
  </si>
  <si>
    <t xml:space="preserve">Shullsburg              </t>
  </si>
  <si>
    <t xml:space="preserve">Siren                   </t>
  </si>
  <si>
    <t xml:space="preserve">Solon Springs           </t>
  </si>
  <si>
    <t xml:space="preserve">South Shore             </t>
  </si>
  <si>
    <t xml:space="preserve">Southern Door County    </t>
  </si>
  <si>
    <t xml:space="preserve">Southwestern Wisconsin  </t>
  </si>
  <si>
    <t xml:space="preserve">Sparta Area             </t>
  </si>
  <si>
    <t xml:space="preserve">Spencer                 </t>
  </si>
  <si>
    <t xml:space="preserve">Spooner                 </t>
  </si>
  <si>
    <t xml:space="preserve">Spring Valley           </t>
  </si>
  <si>
    <t xml:space="preserve">Stanley-Boyd Area       </t>
  </si>
  <si>
    <t xml:space="preserve">Stockbridge             </t>
  </si>
  <si>
    <t xml:space="preserve">Stratford               </t>
  </si>
  <si>
    <t xml:space="preserve">Superior                </t>
  </si>
  <si>
    <t xml:space="preserve">Suring                  </t>
  </si>
  <si>
    <t xml:space="preserve">Thorp                   </t>
  </si>
  <si>
    <t xml:space="preserve">Three Lakes             </t>
  </si>
  <si>
    <t xml:space="preserve">Tigerton                </t>
  </si>
  <si>
    <t xml:space="preserve">Tomah Area              </t>
  </si>
  <si>
    <t xml:space="preserve">Tomahawk                </t>
  </si>
  <si>
    <t xml:space="preserve">Tomorrow River          </t>
  </si>
  <si>
    <t xml:space="preserve">Tri-County Area         </t>
  </si>
  <si>
    <t xml:space="preserve">Turtle Lake             </t>
  </si>
  <si>
    <t xml:space="preserve">Union Grove UHS         </t>
  </si>
  <si>
    <t xml:space="preserve">Unity                   </t>
  </si>
  <si>
    <t xml:space="preserve">Valders Area            </t>
  </si>
  <si>
    <t xml:space="preserve">Viroqua Area            </t>
  </si>
  <si>
    <t xml:space="preserve">Wabeno Area             </t>
  </si>
  <si>
    <t xml:space="preserve">Washburn                </t>
  </si>
  <si>
    <t xml:space="preserve">Washington              </t>
  </si>
  <si>
    <t xml:space="preserve">Waterford UHS           </t>
  </si>
  <si>
    <t xml:space="preserve">Waterloo                </t>
  </si>
  <si>
    <t xml:space="preserve">Waupaca                 </t>
  </si>
  <si>
    <t xml:space="preserve">Waupun                  </t>
  </si>
  <si>
    <t xml:space="preserve">Wausaukee               </t>
  </si>
  <si>
    <t xml:space="preserve">Wautoma Area            </t>
  </si>
  <si>
    <t xml:space="preserve">Wauzeka-Steuben         </t>
  </si>
  <si>
    <t xml:space="preserve">Webster                 </t>
  </si>
  <si>
    <t xml:space="preserve">Westby Area             </t>
  </si>
  <si>
    <t xml:space="preserve">Westfield               </t>
  </si>
  <si>
    <t xml:space="preserve">Weston                  </t>
  </si>
  <si>
    <t xml:space="preserve">Weyauwega-Fremont       </t>
  </si>
  <si>
    <t xml:space="preserve">Wheatland J1            </t>
  </si>
  <si>
    <t xml:space="preserve">White Lake              </t>
  </si>
  <si>
    <t xml:space="preserve">Whitehall               </t>
  </si>
  <si>
    <t xml:space="preserve">Whitewater              </t>
  </si>
  <si>
    <t xml:space="preserve">Wild Rose               </t>
  </si>
  <si>
    <t xml:space="preserve">Winneconne Community    </t>
  </si>
  <si>
    <t xml:space="preserve">Winter                  </t>
  </si>
  <si>
    <t xml:space="preserve">Wisconsin Dells         </t>
  </si>
  <si>
    <t xml:space="preserve">Wisconsin Heights       </t>
  </si>
  <si>
    <t xml:space="preserve">Wittenberg-Birnamwood   </t>
  </si>
  <si>
    <t xml:space="preserve">Wonewoc-Union Center    </t>
  </si>
  <si>
    <t xml:space="preserve">Woodruff J1             </t>
  </si>
  <si>
    <t xml:space="preserve">Yorkville J2            </t>
  </si>
  <si>
    <t xml:space="preserve"> </t>
  </si>
  <si>
    <t>** 2 years from FY20 TEACH Infrastructure Grant Award. Exact date will be shared with grantees.</t>
  </si>
  <si>
    <t>Students/Square Mile</t>
  </si>
  <si>
    <t>Free/Reduced %</t>
  </si>
  <si>
    <t>Square Miles</t>
  </si>
  <si>
    <r>
      <rPr>
        <b/>
        <sz val="11"/>
        <color theme="9" tint="-0.249977111117893"/>
        <rFont val="Calibri"/>
        <family val="2"/>
        <scheme val="minor"/>
      </rPr>
      <t>E-RATE DISCOUNT PERCENTAGE</t>
    </r>
    <r>
      <rPr>
        <sz val="11"/>
        <rFont val="Calibri"/>
        <family val="2"/>
        <scheme val="minor"/>
      </rPr>
      <t xml:space="preserve"> determines </t>
    </r>
    <r>
      <rPr>
        <b/>
        <sz val="11"/>
        <color theme="1" tint="0.34998626667073579"/>
        <rFont val="Calibri"/>
        <family val="2"/>
        <scheme val="minor"/>
      </rPr>
      <t>GRANT REIMBURSEMENT PERCENTAGE</t>
    </r>
    <r>
      <rPr>
        <sz val="11"/>
        <rFont val="Calibri"/>
        <family val="2"/>
        <scheme val="minor"/>
      </rPr>
      <t>: (100% minus E-RATE DISCOUNT PERCENTAGE)</t>
    </r>
    <r>
      <rPr>
        <sz val="11"/>
        <color theme="9" tint="-0.249977111117893"/>
        <rFont val="Calibri"/>
        <family val="2"/>
        <scheme val="minor"/>
      </rPr>
      <t>.</t>
    </r>
  </si>
  <si>
    <t>Total Grant Request:</t>
  </si>
  <si>
    <t>District Name:</t>
  </si>
  <si>
    <t>The "School District Data" tab includes the following: eligible districts; Free or Reduced Priced Lunch Percentage; E-Rate Discount Percentage and maximum funding amount.</t>
  </si>
  <si>
    <t>Use the "School District Data" tab to determine your district's E-Rate discount percentage.  TEACH List A Reimbursement Percentage and Total Grant  Request Amount will autopopulate.</t>
  </si>
  <si>
    <r>
      <rPr>
        <b/>
        <sz val="10.5"/>
        <color theme="1"/>
        <rFont val="Calibri"/>
        <family val="2"/>
        <scheme val="minor"/>
      </rPr>
      <t>Maximum Funding Amount</t>
    </r>
    <r>
      <rPr>
        <b/>
        <sz val="11"/>
        <color theme="1"/>
        <rFont val="Calibri"/>
        <family val="2"/>
        <scheme val="minor"/>
      </rPr>
      <t xml:space="preserve"> </t>
    </r>
    <r>
      <rPr>
        <b/>
        <sz val="9"/>
        <color theme="1"/>
        <rFont val="Calibri"/>
        <family val="2"/>
        <scheme val="minor"/>
      </rPr>
      <t>(See chart on "School District Data" tab.)</t>
    </r>
    <r>
      <rPr>
        <b/>
        <sz val="11"/>
        <color theme="1"/>
        <rFont val="Calibri"/>
        <family val="2"/>
        <scheme val="minor"/>
      </rPr>
      <t>:</t>
    </r>
  </si>
  <si>
    <t>Enter your district's maximum funding amount from the chart on the "School District Data" tab.</t>
  </si>
  <si>
    <t xml:space="preserve">Tax Identification Number: </t>
  </si>
  <si>
    <t>FY21 TEACH Information Technology Infrastructure Grant</t>
  </si>
  <si>
    <t>2019 Free or Reduced-Priced Lunch %:</t>
  </si>
  <si>
    <t>School District Information</t>
  </si>
  <si>
    <t>The "FY21 List" tab has the complete list of eligible infrastructure and services for the FY21 TEACH Information Technology Infrastructure Grant.</t>
  </si>
  <si>
    <t>FY21 Application Tab:</t>
  </si>
  <si>
    <t>Purchase Period: July 1, 2020 – March 15, 2023</t>
  </si>
  <si>
    <r>
      <rPr>
        <b/>
        <sz val="11"/>
        <color rgb="FFFF0000"/>
        <rFont val="Calibri"/>
        <family val="2"/>
        <scheme val="minor"/>
      </rPr>
      <t>Print</t>
    </r>
    <r>
      <rPr>
        <b/>
        <sz val="11"/>
        <color theme="1"/>
        <rFont val="Calibri"/>
        <family val="2"/>
        <scheme val="minor"/>
      </rPr>
      <t xml:space="preserve"> the "FY21 Application" tab.</t>
    </r>
  </si>
  <si>
    <t>Gather printed sheets from each tab of the FY21 Infrastructure Grant Application (Excel Workbook), and scan the printed sheets and submit them to TEACH:</t>
  </si>
  <si>
    <t>Note: Applications are due by 11:59 pm on Friday, December 18, 2020.</t>
  </si>
  <si>
    <t xml:space="preserve">Complete the yellow highlighted sections on the tabs of the FY21 Infrastructure Grant Application - (Excel Workbook): FY21 Application and School District Info. </t>
  </si>
  <si>
    <t>Use the drop-down menus (arrow on right of cell) to select FY21 equipment or services you would like to purchase to support your district's infrastructure goals.</t>
  </si>
  <si>
    <r>
      <t xml:space="preserve">Application  </t>
    </r>
    <r>
      <rPr>
        <b/>
        <sz val="12"/>
        <color theme="1"/>
        <rFont val="Calibri"/>
        <family val="2"/>
        <scheme val="minor"/>
      </rPr>
      <t>(due by 11:59 pm on Friday, December 18, 2020)</t>
    </r>
  </si>
  <si>
    <t>Purchase Period: July 1, 2020 - March 15, 2023</t>
  </si>
  <si>
    <t xml:space="preserve">De Soto Area            </t>
  </si>
  <si>
    <t xml:space="preserve">Durand-Arkansaw         </t>
  </si>
  <si>
    <t>Gale-Ettrick-Trempealeau</t>
  </si>
  <si>
    <t xml:space="preserve">Herman-Neosho-Rubicon   </t>
  </si>
  <si>
    <t xml:space="preserve">Saint Croix Central     </t>
  </si>
  <si>
    <t xml:space="preserve">Shawano                 </t>
  </si>
  <si>
    <t xml:space="preserve">Walworth J1             </t>
  </si>
  <si>
    <t xml:space="preserve">* Maximum awards include grant funding in the FY20 biennium and is subject to availablity. </t>
  </si>
  <si>
    <t xml:space="preserve">School District Name </t>
  </si>
  <si>
    <t>E-Rate Discount   %</t>
  </si>
  <si>
    <t>Membership (Enrollment)</t>
  </si>
  <si>
    <t>Mem/Sq Mile</t>
  </si>
  <si>
    <t>Eligibile at less than Mem/Sq Mile?</t>
  </si>
  <si>
    <t>Maximum Award *</t>
  </si>
  <si>
    <t>FY21 List</t>
  </si>
  <si>
    <t>** 2 years from FY21 TEACH Infrastructure Grant Award. Exact date will be shared with grantees.</t>
  </si>
  <si>
    <t>for FY21 TEACH Information Technology Infrastructure Grant</t>
  </si>
  <si>
    <r>
      <t>(</t>
    </r>
    <r>
      <rPr>
        <sz val="10"/>
        <color rgb="FFFF0000"/>
        <rFont val="Calibri"/>
        <family val="2"/>
        <scheme val="minor"/>
      </rPr>
      <t>Original Signature Required</t>
    </r>
    <r>
      <rPr>
        <sz val="10"/>
        <color theme="1"/>
        <rFont val="Calibri"/>
        <family val="2"/>
        <scheme val="minor"/>
      </rPr>
      <t>)</t>
    </r>
  </si>
  <si>
    <r>
      <rPr>
        <b/>
        <sz val="10.5"/>
        <color theme="1"/>
        <rFont val="Calibri"/>
        <family val="2"/>
        <scheme val="minor"/>
      </rPr>
      <t xml:space="preserve">District </t>
    </r>
    <r>
      <rPr>
        <b/>
        <sz val="10.5"/>
        <color rgb="FFFF0000"/>
        <rFont val="Calibri"/>
        <family val="2"/>
        <scheme val="minor"/>
      </rPr>
      <t>E-Rate Discount Percentage</t>
    </r>
    <r>
      <rPr>
        <b/>
        <sz val="11"/>
        <color theme="1"/>
        <rFont val="Calibri"/>
        <family val="2"/>
        <scheme val="minor"/>
      </rPr>
      <t>:</t>
    </r>
  </si>
  <si>
    <t>TEACH Reimbursement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</si>
</sst>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0_);_(&quot;$&quot;* \(#,##0\);_(&quot;$&quot;* &quot;-&quot;_);_(@_)"/>
    <numFmt numFmtId="43" formatCode="_(* #,##0.00_);_(* \(#,##0.00\);_(* &quot;-&quot;??_);_(@_)"/>
    <numFmt numFmtId="164" formatCode="&quot;$&quot;#,##0"/>
    <numFmt numFmtId="165" formatCode="mm/dd/yy;@"/>
    <numFmt numFmtId="166" formatCode="m/d/yy;@"/>
    <numFmt numFmtId="167" formatCode="0.0"/>
    <numFmt numFmtId="168" formatCode="0.0%"/>
    <numFmt numFmtId="169" formatCode="_(&quot;$&quot;* #,##0_);_(&quot;$&quot;* \(#,##0\);_(&quot;$&quot;* &quot;-&quot;??_);_(@_)"/>
  </numFmts>
  <fonts count="55" x14ac:knownFonts="1">
    <font>
      <sz val="11"/>
      <color theme="1"/>
      <name val="Calibri"/>
      <family val="2"/>
      <scheme val="minor"/>
    </font>
    <font>
      <b/>
      <sz val="11"/>
      <color theme="1"/>
      <name val="Calibri"/>
      <family val="2"/>
      <scheme val="minor"/>
    </font>
    <font>
      <b/>
      <sz val="14"/>
      <color theme="1"/>
      <name val="Calibri"/>
      <family val="2"/>
      <scheme val="minor"/>
    </font>
    <font>
      <b/>
      <sz val="8"/>
      <color theme="1"/>
      <name val="Arial"/>
      <family val="2"/>
    </font>
    <font>
      <b/>
      <u/>
      <sz val="11"/>
      <color theme="1"/>
      <name val="Calibri"/>
      <family val="2"/>
      <scheme val="minor"/>
    </font>
    <font>
      <u/>
      <sz val="11"/>
      <color theme="10"/>
      <name val="Calibri"/>
      <family val="2"/>
      <scheme val="minor"/>
    </font>
    <font>
      <sz val="8"/>
      <color theme="1"/>
      <name val="Arial"/>
      <family val="2"/>
    </font>
    <font>
      <sz val="14"/>
      <color theme="1"/>
      <name val="Calibri"/>
      <family val="2"/>
      <scheme val="minor"/>
    </font>
    <font>
      <b/>
      <sz val="12"/>
      <color theme="1"/>
      <name val="Calibri"/>
      <family val="2"/>
      <scheme val="minor"/>
    </font>
    <font>
      <b/>
      <sz val="18"/>
      <color theme="1"/>
      <name val="Calibri"/>
      <family val="2"/>
      <scheme val="minor"/>
    </font>
    <font>
      <sz val="8"/>
      <color theme="1"/>
      <name val="Calibri"/>
      <family val="2"/>
      <scheme val="minor"/>
    </font>
    <font>
      <b/>
      <sz val="11"/>
      <color rgb="FFFF0000"/>
      <name val="Calibri"/>
      <family val="2"/>
      <scheme val="minor"/>
    </font>
    <font>
      <sz val="10"/>
      <color theme="1"/>
      <name val="Calibri"/>
      <family val="2"/>
      <scheme val="minor"/>
    </font>
    <font>
      <b/>
      <sz val="10"/>
      <color theme="1"/>
      <name val="Calibri"/>
      <family val="2"/>
      <scheme val="minor"/>
    </font>
    <font>
      <b/>
      <sz val="11"/>
      <name val="Calibri"/>
      <family val="2"/>
      <scheme val="minor"/>
    </font>
    <font>
      <i/>
      <sz val="11"/>
      <color theme="1"/>
      <name val="Calibri"/>
      <family val="2"/>
      <scheme val="minor"/>
    </font>
    <font>
      <i/>
      <sz val="9"/>
      <color theme="1"/>
      <name val="Calibri"/>
      <family val="2"/>
      <scheme val="minor"/>
    </font>
    <font>
      <b/>
      <u/>
      <sz val="12"/>
      <color theme="1"/>
      <name val="Calibri"/>
      <family val="2"/>
      <scheme val="minor"/>
    </font>
    <font>
      <b/>
      <sz val="11"/>
      <color rgb="FFC00000"/>
      <name val="Calibri"/>
      <family val="2"/>
      <scheme val="minor"/>
    </font>
    <font>
      <b/>
      <sz val="11"/>
      <color theme="4" tint="-0.499984740745262"/>
      <name val="Calibri"/>
      <family val="2"/>
      <scheme val="minor"/>
    </font>
    <font>
      <b/>
      <sz val="11"/>
      <color theme="9" tint="-0.249977111117893"/>
      <name val="Calibri"/>
      <family val="2"/>
      <scheme val="minor"/>
    </font>
    <font>
      <b/>
      <sz val="11"/>
      <color theme="5" tint="-0.499984740745262"/>
      <name val="Calibri"/>
      <family val="2"/>
      <scheme val="minor"/>
    </font>
    <font>
      <b/>
      <u/>
      <sz val="11"/>
      <color theme="7" tint="-0.249977111117893"/>
      <name val="Calibri"/>
      <family val="2"/>
      <scheme val="minor"/>
    </font>
    <font>
      <b/>
      <sz val="11"/>
      <color rgb="FF7030A0"/>
      <name val="Calibri"/>
      <family val="2"/>
      <scheme val="minor"/>
    </font>
    <font>
      <b/>
      <sz val="11"/>
      <color theme="7" tint="-0.249977111117893"/>
      <name val="Calibri"/>
      <family val="2"/>
      <scheme val="minor"/>
    </font>
    <font>
      <sz val="11"/>
      <color rgb="FFC00000"/>
      <name val="Calibri"/>
      <family val="2"/>
      <scheme val="minor"/>
    </font>
    <font>
      <sz val="11"/>
      <name val="Calibri"/>
      <family val="2"/>
      <scheme val="minor"/>
    </font>
    <font>
      <sz val="11"/>
      <color theme="9" tint="-0.249977111117893"/>
      <name val="Calibri"/>
      <family val="2"/>
      <scheme val="minor"/>
    </font>
    <font>
      <b/>
      <sz val="11"/>
      <color theme="7" tint="-0.499984740745262"/>
      <name val="Calibri"/>
      <family val="2"/>
      <scheme val="minor"/>
    </font>
    <font>
      <sz val="11"/>
      <color theme="7" tint="-0.499984740745262"/>
      <name val="Calibri"/>
      <family val="2"/>
      <scheme val="minor"/>
    </font>
    <font>
      <u/>
      <sz val="11"/>
      <color theme="1"/>
      <name val="Calibri"/>
      <family val="2"/>
      <scheme val="minor"/>
    </font>
    <font>
      <b/>
      <sz val="9"/>
      <color theme="1"/>
      <name val="Calibri"/>
      <family val="2"/>
      <scheme val="minor"/>
    </font>
    <font>
      <i/>
      <sz val="10"/>
      <color theme="1"/>
      <name val="Calibri"/>
      <family val="2"/>
      <scheme val="minor"/>
    </font>
    <font>
      <b/>
      <sz val="10.5"/>
      <color theme="1"/>
      <name val="Calibri"/>
      <family val="2"/>
      <scheme val="minor"/>
    </font>
    <font>
      <sz val="10.5"/>
      <color theme="1"/>
      <name val="Calibri"/>
      <family val="2"/>
      <scheme val="minor"/>
    </font>
    <font>
      <i/>
      <sz val="10.5"/>
      <color theme="1"/>
      <name val="Calibri"/>
      <family val="2"/>
      <scheme val="minor"/>
    </font>
    <font>
      <b/>
      <sz val="11"/>
      <color rgb="FF000000"/>
      <name val="Calibri"/>
      <family val="2"/>
      <scheme val="minor"/>
    </font>
    <font>
      <b/>
      <sz val="16"/>
      <color rgb="FF000000"/>
      <name val="Calibri"/>
      <family val="2"/>
      <scheme val="minor"/>
    </font>
    <font>
      <b/>
      <sz val="14"/>
      <color rgb="FF000000"/>
      <name val="Calibri"/>
      <family val="2"/>
      <scheme val="minor"/>
    </font>
    <font>
      <b/>
      <u/>
      <sz val="11.5"/>
      <color rgb="FF000000"/>
      <name val="Calibri"/>
      <family val="2"/>
      <scheme val="minor"/>
    </font>
    <font>
      <sz val="11"/>
      <color rgb="FF000000"/>
      <name val="Calibri"/>
      <family val="2"/>
      <scheme val="minor"/>
    </font>
    <font>
      <b/>
      <i/>
      <sz val="11"/>
      <color rgb="FF000000"/>
      <name val="Calibri"/>
      <family val="2"/>
      <scheme val="minor"/>
    </font>
    <font>
      <sz val="11"/>
      <color theme="1"/>
      <name val="Calibri"/>
      <family val="2"/>
      <scheme val="minor"/>
    </font>
    <font>
      <b/>
      <sz val="10"/>
      <name val="Arial"/>
      <family val="2"/>
    </font>
    <font>
      <b/>
      <sz val="10"/>
      <color rgb="FFC00000"/>
      <name val="Arial"/>
      <family val="2"/>
    </font>
    <font>
      <b/>
      <sz val="10"/>
      <color theme="4"/>
      <name val="Arial"/>
      <family val="2"/>
    </font>
    <font>
      <b/>
      <sz val="10"/>
      <color theme="9"/>
      <name val="Arial"/>
      <family val="2"/>
    </font>
    <font>
      <b/>
      <sz val="10"/>
      <color theme="7" tint="-0.249977111117893"/>
      <name val="Arial"/>
      <family val="2"/>
    </font>
    <font>
      <b/>
      <sz val="10"/>
      <color rgb="FF7030A0"/>
      <name val="Arial"/>
      <family val="2"/>
    </font>
    <font>
      <b/>
      <sz val="11"/>
      <color theme="4"/>
      <name val="Calibri"/>
      <family val="2"/>
      <scheme val="minor"/>
    </font>
    <font>
      <b/>
      <sz val="11"/>
      <color theme="9"/>
      <name val="Calibri"/>
      <family val="2"/>
      <scheme val="minor"/>
    </font>
    <font>
      <b/>
      <sz val="11"/>
      <color theme="1" tint="0.34998626667073579"/>
      <name val="Calibri"/>
      <family val="2"/>
      <scheme val="minor"/>
    </font>
    <font>
      <b/>
      <sz val="10"/>
      <color theme="1" tint="0.34998626667073579"/>
      <name val="Arial"/>
      <family val="2"/>
    </font>
    <font>
      <sz val="10"/>
      <color rgb="FFFF0000"/>
      <name val="Calibri"/>
      <family val="2"/>
      <scheme val="minor"/>
    </font>
    <font>
      <b/>
      <sz val="10.5"/>
      <color rgb="FFFF0000"/>
      <name val="Calibri"/>
      <family val="2"/>
      <scheme val="minor"/>
    </font>
  </fonts>
  <fills count="6">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theme="3" tint="0.59999389629810485"/>
        <bgColor indexed="64"/>
      </patternFill>
    </fill>
    <fill>
      <patternFill patternType="solid">
        <fgColor theme="0"/>
        <bgColor indexed="64"/>
      </patternFill>
    </fill>
  </fills>
  <borders count="42">
    <border>
      <left/>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style="thick">
        <color auto="1"/>
      </top>
      <bottom style="thin">
        <color auto="1"/>
      </bottom>
      <diagonal/>
    </border>
    <border>
      <left style="thin">
        <color auto="1"/>
      </left>
      <right style="medium">
        <color auto="1"/>
      </right>
      <top style="thick">
        <color auto="1"/>
      </top>
      <bottom style="thin">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thick">
        <color auto="1"/>
      </bottom>
      <diagonal/>
    </border>
    <border>
      <left style="thin">
        <color auto="1"/>
      </left>
      <right style="thin">
        <color auto="1"/>
      </right>
      <top style="medium">
        <color auto="1"/>
      </top>
      <bottom style="thick">
        <color auto="1"/>
      </bottom>
      <diagonal/>
    </border>
    <border>
      <left style="thin">
        <color auto="1"/>
      </left>
      <right style="medium">
        <color auto="1"/>
      </right>
      <top style="medium">
        <color auto="1"/>
      </top>
      <bottom style="thick">
        <color auto="1"/>
      </bottom>
      <diagonal/>
    </border>
    <border>
      <left style="medium">
        <color auto="1"/>
      </left>
      <right style="thin">
        <color auto="1"/>
      </right>
      <top style="thick">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double">
        <color auto="1"/>
      </top>
      <bottom style="medium">
        <color auto="1"/>
      </bottom>
      <diagonal/>
    </border>
    <border>
      <left/>
      <right style="medium">
        <color auto="1"/>
      </right>
      <top style="double">
        <color auto="1"/>
      </top>
      <bottom style="medium">
        <color auto="1"/>
      </bottom>
      <diagonal/>
    </border>
    <border>
      <left style="thin">
        <color auto="1"/>
      </left>
      <right style="thin">
        <color auto="1"/>
      </right>
      <top style="medium">
        <color auto="1"/>
      </top>
      <bottom/>
      <diagonal/>
    </border>
    <border>
      <left/>
      <right style="thick">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top style="medium">
        <color indexed="64"/>
      </top>
      <bottom/>
      <diagonal/>
    </border>
    <border>
      <left/>
      <right style="medium">
        <color indexed="64"/>
      </right>
      <top style="medium">
        <color indexed="64"/>
      </top>
      <bottom style="double">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0" fontId="5" fillId="0" borderId="0" applyNumberFormat="0" applyFill="0" applyBorder="0" applyAlignment="0" applyProtection="0"/>
    <xf numFmtId="43" fontId="42" fillId="0" borderId="0" applyFont="0" applyFill="0" applyBorder="0" applyAlignment="0" applyProtection="0"/>
    <xf numFmtId="9" fontId="42" fillId="0" borderId="0" applyFont="0" applyFill="0" applyBorder="0" applyAlignment="0" applyProtection="0"/>
  </cellStyleXfs>
  <cellXfs count="308">
    <xf numFmtId="0" fontId="0" fillId="0" borderId="0" xfId="0"/>
    <xf numFmtId="0" fontId="2" fillId="0" borderId="0" xfId="0" applyFont="1" applyAlignment="1">
      <alignment horizontal="center"/>
    </xf>
    <xf numFmtId="0" fontId="0" fillId="0" borderId="0" xfId="0" applyProtection="1">
      <protection locked="0"/>
    </xf>
    <xf numFmtId="0" fontId="2" fillId="0" borderId="0" xfId="0" applyFont="1" applyAlignment="1" applyProtection="1">
      <protection locked="0"/>
    </xf>
    <xf numFmtId="0" fontId="3" fillId="0" borderId="0" xfId="0" applyFont="1" applyProtection="1">
      <protection locked="0"/>
    </xf>
    <xf numFmtId="0" fontId="3" fillId="0" borderId="0" xfId="0" applyFont="1" applyAlignment="1" applyProtection="1">
      <alignment horizontal="right"/>
      <protection locked="0"/>
    </xf>
    <xf numFmtId="0" fontId="0" fillId="0" borderId="0" xfId="0" applyAlignment="1">
      <alignment horizontal="center"/>
    </xf>
    <xf numFmtId="0" fontId="0" fillId="0" borderId="0" xfId="0" applyBorder="1" applyAlignment="1">
      <alignment vertical="top"/>
    </xf>
    <xf numFmtId="0" fontId="0" fillId="0" borderId="0" xfId="0" applyBorder="1" applyAlignment="1" applyProtection="1">
      <protection locked="0"/>
    </xf>
    <xf numFmtId="0" fontId="0" fillId="0" borderId="0" xfId="0" applyBorder="1" applyAlignment="1"/>
    <xf numFmtId="0" fontId="0" fillId="0" borderId="0" xfId="0" applyAlignment="1"/>
    <xf numFmtId="0" fontId="0" fillId="0" borderId="0" xfId="0" applyAlignment="1" applyProtection="1">
      <protection locked="0"/>
    </xf>
    <xf numFmtId="42" fontId="0" fillId="0" borderId="0" xfId="0" applyNumberFormat="1" applyBorder="1" applyAlignment="1">
      <alignment vertical="top"/>
    </xf>
    <xf numFmtId="0" fontId="0" fillId="0" borderId="0" xfId="0" applyFill="1"/>
    <xf numFmtId="0" fontId="7" fillId="0" borderId="0" xfId="0" applyFont="1" applyFill="1"/>
    <xf numFmtId="0" fontId="0" fillId="0" borderId="0" xfId="0" applyProtection="1"/>
    <xf numFmtId="0" fontId="2" fillId="0" borderId="0" xfId="0" applyFont="1" applyAlignment="1" applyProtection="1">
      <alignment horizontal="center"/>
    </xf>
    <xf numFmtId="0" fontId="2" fillId="0" borderId="0" xfId="0" applyFont="1" applyAlignment="1" applyProtection="1"/>
    <xf numFmtId="0" fontId="3" fillId="0" borderId="0" xfId="0" applyFont="1" applyProtection="1"/>
    <xf numFmtId="0" fontId="3" fillId="0" borderId="0" xfId="0" applyFont="1" applyAlignment="1" applyProtection="1">
      <alignment horizontal="right"/>
    </xf>
    <xf numFmtId="0" fontId="0" fillId="0" borderId="0" xfId="0" applyAlignment="1" applyProtection="1">
      <alignment horizontal="left" vertical="top" wrapText="1"/>
    </xf>
    <xf numFmtId="0" fontId="8" fillId="0" borderId="0" xfId="0" applyFont="1" applyAlignment="1" applyProtection="1">
      <alignment horizontal="left" vertical="top" wrapText="1"/>
    </xf>
    <xf numFmtId="0" fontId="0" fillId="0" borderId="0" xfId="0" applyAlignment="1" applyProtection="1">
      <alignment horizontal="left" vertical="top"/>
    </xf>
    <xf numFmtId="0" fontId="1" fillId="0" borderId="0" xfId="0" applyFont="1" applyAlignment="1" applyProtection="1">
      <alignment horizontal="left" vertical="top" wrapText="1"/>
    </xf>
    <xf numFmtId="0" fontId="0" fillId="0" borderId="0" xfId="0" applyFont="1" applyAlignment="1" applyProtection="1">
      <alignment horizontal="left" vertical="top" wrapText="1"/>
    </xf>
    <xf numFmtId="0" fontId="0" fillId="0" borderId="0" xfId="0" applyFont="1" applyAlignment="1" applyProtection="1">
      <alignment horizontal="left" vertical="top" wrapText="1" indent="1"/>
    </xf>
    <xf numFmtId="0" fontId="0" fillId="0" borderId="0" xfId="0" applyAlignment="1" applyProtection="1">
      <alignment horizontal="left" vertical="top" wrapText="1" indent="1"/>
    </xf>
    <xf numFmtId="0" fontId="15" fillId="0" borderId="0" xfId="0" applyFont="1" applyAlignment="1" applyProtection="1">
      <alignment horizontal="left" vertical="top" wrapText="1" indent="1"/>
    </xf>
    <xf numFmtId="0" fontId="2" fillId="0" borderId="0" xfId="0" applyFont="1" applyAlignment="1" applyProtection="1">
      <alignment horizontal="left" vertical="top"/>
    </xf>
    <xf numFmtId="0" fontId="0" fillId="0" borderId="0" xfId="0" applyFont="1" applyAlignment="1" applyProtection="1">
      <alignment vertical="top" wrapText="1"/>
    </xf>
    <xf numFmtId="0" fontId="5" fillId="0" borderId="0" xfId="1" applyProtection="1"/>
    <xf numFmtId="0" fontId="1" fillId="0" borderId="0" xfId="0" applyFont="1" applyProtection="1"/>
    <xf numFmtId="0" fontId="10" fillId="0" borderId="0" xfId="0" applyFont="1" applyAlignment="1" applyProtection="1">
      <alignment horizontal="left" indent="2"/>
    </xf>
    <xf numFmtId="0" fontId="1" fillId="0" borderId="18" xfId="0" applyFont="1" applyBorder="1" applyAlignment="1" applyProtection="1">
      <alignment horizontal="center" vertical="center"/>
    </xf>
    <xf numFmtId="1" fontId="0" fillId="2" borderId="21" xfId="0" applyNumberFormat="1" applyFill="1" applyBorder="1" applyAlignment="1" applyProtection="1">
      <alignment vertical="top"/>
      <protection locked="0"/>
    </xf>
    <xf numFmtId="1" fontId="0" fillId="2" borderId="22" xfId="0" applyNumberFormat="1" applyFill="1" applyBorder="1" applyAlignment="1" applyProtection="1">
      <alignment vertical="top"/>
      <protection locked="0"/>
    </xf>
    <xf numFmtId="0" fontId="6" fillId="0" borderId="0" xfId="0" applyFont="1" applyAlignment="1" applyProtection="1">
      <alignment horizontal="center"/>
    </xf>
    <xf numFmtId="0" fontId="0" fillId="0" borderId="0" xfId="0" applyAlignment="1" applyProtection="1">
      <alignment horizontal="center"/>
    </xf>
    <xf numFmtId="0" fontId="1" fillId="0" borderId="0" xfId="0" applyFont="1" applyAlignment="1" applyProtection="1">
      <alignment horizontal="right"/>
    </xf>
    <xf numFmtId="0" fontId="0" fillId="0" borderId="0" xfId="0" applyBorder="1" applyAlignment="1" applyProtection="1"/>
    <xf numFmtId="0" fontId="0" fillId="0" borderId="0" xfId="0" applyFill="1" applyBorder="1" applyAlignment="1" applyProtection="1">
      <alignment vertical="center"/>
    </xf>
    <xf numFmtId="0" fontId="1" fillId="0" borderId="0" xfId="0" applyFont="1" applyFill="1" applyBorder="1" applyAlignment="1" applyProtection="1">
      <alignment horizontal="left" vertical="center" wrapText="1"/>
    </xf>
    <xf numFmtId="0" fontId="0" fillId="0" borderId="0" xfId="0" applyFill="1" applyBorder="1" applyAlignment="1" applyProtection="1">
      <alignment horizontal="left" vertical="center" wrapText="1"/>
    </xf>
    <xf numFmtId="0" fontId="1" fillId="0" borderId="0" xfId="0" applyFont="1" applyBorder="1" applyAlignment="1" applyProtection="1">
      <alignment horizontal="left" vertical="center"/>
    </xf>
    <xf numFmtId="0" fontId="0" fillId="0" borderId="0" xfId="0" applyBorder="1" applyAlignment="1" applyProtection="1">
      <alignment vertical="center"/>
    </xf>
    <xf numFmtId="0" fontId="0" fillId="0" borderId="0" xfId="0" applyBorder="1" applyAlignment="1" applyProtection="1">
      <alignment horizontal="right" vertical="center"/>
    </xf>
    <xf numFmtId="0" fontId="0" fillId="0" borderId="0" xfId="0" applyBorder="1" applyProtection="1"/>
    <xf numFmtId="42" fontId="0" fillId="0" borderId="0" xfId="0" applyNumberFormat="1" applyFill="1" applyBorder="1" applyAlignment="1" applyProtection="1">
      <alignment vertical="top" wrapText="1"/>
    </xf>
    <xf numFmtId="42" fontId="0" fillId="2" borderId="5" xfId="0" applyNumberFormat="1" applyFill="1" applyBorder="1" applyAlignment="1" applyProtection="1">
      <alignment vertical="center"/>
      <protection locked="0"/>
    </xf>
    <xf numFmtId="0" fontId="1" fillId="0" borderId="0" xfId="0" applyFont="1" applyAlignment="1" applyProtection="1">
      <alignment horizontal="left" vertical="center"/>
    </xf>
    <xf numFmtId="0" fontId="0" fillId="0" borderId="0" xfId="0" applyAlignment="1" applyProtection="1">
      <alignment vertical="center"/>
    </xf>
    <xf numFmtId="0" fontId="0" fillId="0" borderId="0" xfId="0" applyFill="1" applyBorder="1" applyProtection="1"/>
    <xf numFmtId="0" fontId="12" fillId="0" borderId="0" xfId="0" applyFont="1" applyFill="1" applyBorder="1" applyAlignment="1" applyProtection="1">
      <alignment horizontal="left" vertical="top" wrapText="1"/>
    </xf>
    <xf numFmtId="0" fontId="13" fillId="0" borderId="0" xfId="0" applyFont="1" applyFill="1" applyBorder="1" applyAlignment="1" applyProtection="1">
      <alignment horizontal="left" vertical="top" wrapText="1" indent="1"/>
    </xf>
    <xf numFmtId="0" fontId="0" fillId="0" borderId="0" xfId="0" applyFill="1" applyBorder="1" applyAlignment="1" applyProtection="1">
      <alignment horizontal="left" vertical="top" wrapText="1"/>
    </xf>
    <xf numFmtId="0" fontId="1" fillId="0" borderId="0" xfId="0" quotePrefix="1" applyFont="1" applyFill="1" applyBorder="1" applyAlignment="1" applyProtection="1">
      <alignment horizontal="left" vertical="top" wrapText="1"/>
    </xf>
    <xf numFmtId="0" fontId="16" fillId="0" borderId="0" xfId="0" applyFont="1" applyFill="1" applyBorder="1" applyAlignment="1" applyProtection="1">
      <alignment horizontal="left" vertical="top" wrapText="1"/>
    </xf>
    <xf numFmtId="0" fontId="1" fillId="0" borderId="0" xfId="0" applyFont="1" applyFill="1" applyBorder="1" applyAlignment="1" applyProtection="1">
      <alignment horizontal="left" vertical="top" wrapText="1"/>
    </xf>
    <xf numFmtId="0" fontId="1" fillId="0" borderId="0" xfId="0" applyFont="1" applyFill="1" applyAlignment="1" applyProtection="1">
      <alignment horizontal="left" vertical="top" wrapText="1"/>
    </xf>
    <xf numFmtId="0" fontId="0" fillId="0" borderId="0" xfId="0" applyFill="1" applyProtection="1"/>
    <xf numFmtId="0" fontId="1" fillId="0" borderId="0" xfId="0" applyFont="1" applyFill="1" applyProtection="1"/>
    <xf numFmtId="0" fontId="0" fillId="0" borderId="6" xfId="0" applyBorder="1" applyAlignment="1" applyProtection="1">
      <alignment wrapText="1"/>
    </xf>
    <xf numFmtId="0" fontId="0" fillId="0" borderId="0" xfId="0" applyBorder="1" applyAlignment="1" applyProtection="1">
      <alignment wrapText="1"/>
    </xf>
    <xf numFmtId="0" fontId="17" fillId="0" borderId="0" xfId="0" applyFont="1"/>
    <xf numFmtId="167" fontId="18" fillId="0" borderId="0" xfId="0" applyNumberFormat="1" applyFont="1" applyFill="1"/>
    <xf numFmtId="9" fontId="19" fillId="0" borderId="0" xfId="0" applyNumberFormat="1" applyFont="1" applyFill="1" applyAlignment="1">
      <alignment horizontal="right"/>
    </xf>
    <xf numFmtId="9" fontId="20" fillId="0" borderId="0" xfId="0" applyNumberFormat="1" applyFont="1"/>
    <xf numFmtId="9" fontId="21" fillId="0" borderId="0" xfId="0" applyNumberFormat="1" applyFont="1"/>
    <xf numFmtId="0" fontId="22" fillId="0" borderId="0" xfId="0" applyFont="1"/>
    <xf numFmtId="0" fontId="23" fillId="0" borderId="0" xfId="0" applyFont="1"/>
    <xf numFmtId="0" fontId="24" fillId="0" borderId="0" xfId="0" applyFont="1"/>
    <xf numFmtId="167" fontId="0" fillId="0" borderId="0" xfId="0" applyNumberFormat="1" applyFill="1" applyAlignment="1"/>
    <xf numFmtId="167" fontId="24" fillId="0" borderId="0" xfId="0" applyNumberFormat="1" applyFont="1" applyFill="1" applyAlignment="1"/>
    <xf numFmtId="9" fontId="0" fillId="0" borderId="0" xfId="0" applyNumberFormat="1" applyFill="1" applyAlignment="1">
      <alignment horizontal="left"/>
    </xf>
    <xf numFmtId="9" fontId="24" fillId="0" borderId="0" xfId="0" applyNumberFormat="1" applyFont="1" applyFill="1" applyAlignment="1">
      <alignment horizontal="left"/>
    </xf>
    <xf numFmtId="1" fontId="26" fillId="0" borderId="0" xfId="0" applyNumberFormat="1" applyFont="1" applyFill="1" applyAlignment="1"/>
    <xf numFmtId="1" fontId="24" fillId="0" borderId="0" xfId="0" applyNumberFormat="1" applyFont="1" applyFill="1" applyAlignment="1"/>
    <xf numFmtId="0" fontId="28" fillId="0" borderId="0" xfId="0" applyFont="1" applyFill="1" applyAlignment="1">
      <alignment horizontal="left"/>
    </xf>
    <xf numFmtId="0" fontId="26" fillId="0" borderId="0" xfId="0" applyFont="1" applyFill="1" applyAlignment="1">
      <alignment horizontal="left"/>
    </xf>
    <xf numFmtId="0" fontId="1" fillId="0" borderId="0" xfId="0" applyFont="1" applyAlignment="1">
      <alignment wrapText="1"/>
    </xf>
    <xf numFmtId="167" fontId="18" fillId="0" borderId="0" xfId="0" applyNumberFormat="1" applyFont="1" applyFill="1" applyAlignment="1">
      <alignment horizontal="right" wrapText="1"/>
    </xf>
    <xf numFmtId="9" fontId="19" fillId="0" borderId="0" xfId="0" applyNumberFormat="1" applyFont="1" applyFill="1" applyAlignment="1">
      <alignment horizontal="right" wrapText="1"/>
    </xf>
    <xf numFmtId="9" fontId="20" fillId="0" borderId="0" xfId="0" applyNumberFormat="1" applyFont="1" applyFill="1" applyAlignment="1">
      <alignment horizontal="right" wrapText="1"/>
    </xf>
    <xf numFmtId="9" fontId="21" fillId="0" borderId="0" xfId="0" applyNumberFormat="1" applyFont="1" applyFill="1" applyAlignment="1">
      <alignment horizontal="right" wrapText="1"/>
    </xf>
    <xf numFmtId="0" fontId="24" fillId="0" borderId="0" xfId="0" applyFont="1" applyFill="1" applyAlignment="1">
      <alignment horizontal="right" wrapText="1"/>
    </xf>
    <xf numFmtId="0" fontId="1" fillId="0" borderId="0" xfId="0" applyFont="1" applyFill="1"/>
    <xf numFmtId="0" fontId="34" fillId="0" borderId="0" xfId="0" applyFont="1" applyAlignment="1" applyProtection="1">
      <alignment horizontal="right" vertical="center"/>
    </xf>
    <xf numFmtId="0" fontId="33" fillId="0" borderId="0" xfId="0" applyFont="1" applyAlignment="1" applyProtection="1">
      <alignment horizontal="right" vertical="center"/>
    </xf>
    <xf numFmtId="0" fontId="33" fillId="0" borderId="0" xfId="0" applyFont="1" applyAlignment="1" applyProtection="1">
      <alignment horizontal="left" vertical="center"/>
    </xf>
    <xf numFmtId="0" fontId="34" fillId="0" borderId="0" xfId="0" applyFont="1" applyAlignment="1" applyProtection="1">
      <alignment vertical="center"/>
    </xf>
    <xf numFmtId="0" fontId="34" fillId="0" borderId="0" xfId="0" applyFont="1"/>
    <xf numFmtId="0" fontId="33" fillId="0" borderId="0" xfId="0" applyFont="1" applyProtection="1"/>
    <xf numFmtId="0" fontId="33" fillId="0" borderId="0" xfId="0" applyFont="1" applyAlignment="1" applyProtection="1">
      <alignment horizontal="right"/>
    </xf>
    <xf numFmtId="0" fontId="34" fillId="0" borderId="0" xfId="0" applyFont="1" applyAlignment="1" applyProtection="1">
      <alignment horizontal="right"/>
    </xf>
    <xf numFmtId="0" fontId="33" fillId="0" borderId="0" xfId="0" applyFont="1" applyAlignment="1" applyProtection="1">
      <alignment horizontal="center" vertical="center"/>
    </xf>
    <xf numFmtId="0" fontId="34" fillId="0" borderId="0" xfId="0" applyFont="1" applyProtection="1"/>
    <xf numFmtId="0" fontId="0" fillId="0" borderId="0" xfId="0" applyAlignment="1">
      <alignment vertical="center"/>
    </xf>
    <xf numFmtId="0" fontId="0" fillId="0" borderId="0" xfId="0" applyFont="1" applyAlignment="1" applyProtection="1">
      <alignment horizontal="left" vertical="top" wrapText="1"/>
    </xf>
    <xf numFmtId="0" fontId="0" fillId="0" borderId="0" xfId="0" applyAlignment="1" applyProtection="1">
      <alignment horizontal="left" vertical="top" wrapText="1"/>
    </xf>
    <xf numFmtId="0" fontId="1" fillId="0" borderId="0" xfId="0" applyFont="1" applyAlignment="1" applyProtection="1">
      <alignment horizontal="center"/>
    </xf>
    <xf numFmtId="0" fontId="1" fillId="0" borderId="0" xfId="0" applyFont="1" applyFill="1" applyBorder="1" applyAlignment="1" applyProtection="1">
      <alignment horizontal="left" vertical="top" wrapText="1"/>
    </xf>
    <xf numFmtId="1" fontId="2" fillId="0" borderId="0" xfId="0" applyNumberFormat="1" applyFont="1" applyBorder="1" applyAlignment="1" applyProtection="1">
      <alignment horizontal="right" wrapText="1" indent="1"/>
    </xf>
    <xf numFmtId="0" fontId="2" fillId="0" borderId="0" xfId="0" applyFont="1" applyBorder="1" applyAlignment="1" applyProtection="1">
      <alignment horizontal="right" wrapText="1" indent="1"/>
    </xf>
    <xf numFmtId="164" fontId="1" fillId="0" borderId="0" xfId="0" applyNumberFormat="1" applyFont="1" applyBorder="1" applyAlignment="1" applyProtection="1">
      <alignment horizontal="center" vertical="center"/>
    </xf>
    <xf numFmtId="165" fontId="0" fillId="0" borderId="0" xfId="0" applyNumberFormat="1" applyBorder="1" applyAlignment="1" applyProtection="1">
      <alignment horizontal="left" vertical="top" wrapText="1"/>
    </xf>
    <xf numFmtId="166" fontId="0" fillId="0" borderId="0" xfId="0" applyNumberFormat="1" applyBorder="1" applyAlignment="1" applyProtection="1">
      <alignment horizontal="left" vertical="top" wrapText="1"/>
    </xf>
    <xf numFmtId="0" fontId="8" fillId="4" borderId="0" xfId="0" applyFont="1" applyFill="1" applyProtection="1"/>
    <xf numFmtId="0" fontId="0" fillId="4" borderId="0" xfId="0" applyFill="1" applyProtection="1"/>
    <xf numFmtId="0" fontId="0" fillId="4" borderId="0" xfId="0" applyFill="1"/>
    <xf numFmtId="0" fontId="0" fillId="0" borderId="33" xfId="0" applyBorder="1" applyAlignment="1" applyProtection="1">
      <alignment horizontal="left" vertical="top" wrapText="1"/>
    </xf>
    <xf numFmtId="0" fontId="0" fillId="0" borderId="0" xfId="0" applyBorder="1" applyAlignment="1" applyProtection="1">
      <alignment horizontal="left" vertical="top" wrapText="1"/>
    </xf>
    <xf numFmtId="0" fontId="38" fillId="0" borderId="0" xfId="0" applyFont="1" applyAlignment="1">
      <alignment horizontal="center" vertical="center"/>
    </xf>
    <xf numFmtId="0" fontId="39" fillId="0" borderId="0" xfId="0" applyFont="1" applyAlignment="1">
      <alignment horizontal="center" vertical="center"/>
    </xf>
    <xf numFmtId="0" fontId="36" fillId="0" borderId="0" xfId="0" applyFont="1" applyAlignment="1">
      <alignment horizontal="justify" vertical="center"/>
    </xf>
    <xf numFmtId="0" fontId="40" fillId="0" borderId="29" xfId="0" applyFont="1" applyBorder="1" applyAlignment="1">
      <alignment vertical="center"/>
    </xf>
    <xf numFmtId="0" fontId="36" fillId="0" borderId="0" xfId="0" applyFont="1" applyAlignment="1">
      <alignment horizontal="left" vertical="center" indent="2"/>
    </xf>
    <xf numFmtId="0" fontId="41" fillId="0" borderId="0" xfId="0" applyFont="1" applyAlignment="1">
      <alignment horizontal="center" vertical="center"/>
    </xf>
    <xf numFmtId="0" fontId="0" fillId="0" borderId="0" xfId="0" applyFill="1" applyBorder="1" applyAlignment="1"/>
    <xf numFmtId="0" fontId="12" fillId="0" borderId="0" xfId="0" applyFont="1" applyAlignment="1" applyProtection="1">
      <alignment horizontal="center" vertical="top"/>
    </xf>
    <xf numFmtId="0" fontId="0" fillId="0" borderId="0" xfId="0" applyFont="1" applyFill="1"/>
    <xf numFmtId="2" fontId="0" fillId="0" borderId="0" xfId="0" applyNumberFormat="1" applyFont="1" applyFill="1"/>
    <xf numFmtId="9" fontId="0" fillId="0" borderId="0" xfId="2" applyNumberFormat="1" applyFont="1" applyFill="1"/>
    <xf numFmtId="9" fontId="0" fillId="0" borderId="0" xfId="0" applyNumberFormat="1" applyFont="1" applyFill="1"/>
    <xf numFmtId="164" fontId="0" fillId="0" borderId="0" xfId="0" applyNumberFormat="1"/>
    <xf numFmtId="0" fontId="14" fillId="0" borderId="0" xfId="0" applyFont="1" applyFill="1" applyAlignment="1">
      <alignment horizontal="center" wrapText="1"/>
    </xf>
    <xf numFmtId="164" fontId="23" fillId="0" borderId="0" xfId="0" applyNumberFormat="1" applyFont="1" applyAlignment="1">
      <alignment horizontal="right" wrapText="1"/>
    </xf>
    <xf numFmtId="0" fontId="0" fillId="0" borderId="0" xfId="0" applyFont="1" applyAlignment="1" applyProtection="1">
      <alignment horizontal="left" vertical="top" wrapText="1"/>
    </xf>
    <xf numFmtId="0" fontId="36" fillId="0" borderId="0" xfId="0" applyFont="1" applyAlignment="1">
      <alignment horizontal="center" vertical="center"/>
    </xf>
    <xf numFmtId="0" fontId="0" fillId="0" borderId="0" xfId="0" applyAlignment="1">
      <alignment horizontal="center"/>
    </xf>
    <xf numFmtId="0" fontId="0" fillId="0" borderId="0" xfId="0" applyFont="1" applyAlignment="1" applyProtection="1">
      <alignment horizontal="left" vertical="top" wrapText="1" indent="4"/>
    </xf>
    <xf numFmtId="0" fontId="0" fillId="0" borderId="0" xfId="0" applyAlignment="1">
      <alignment horizontal="left" indent="4"/>
    </xf>
    <xf numFmtId="0" fontId="1" fillId="0" borderId="0" xfId="0" applyFont="1" applyAlignment="1">
      <alignment horizontal="left"/>
    </xf>
    <xf numFmtId="167" fontId="18" fillId="0" borderId="0" xfId="0" applyNumberFormat="1" applyFont="1" applyAlignment="1">
      <alignment horizontal="right"/>
    </xf>
    <xf numFmtId="168" fontId="49" fillId="0" borderId="0" xfId="3" applyNumberFormat="1" applyFont="1" applyAlignment="1">
      <alignment horizontal="right"/>
    </xf>
    <xf numFmtId="9" fontId="50" fillId="0" borderId="0" xfId="3" applyFont="1" applyAlignment="1">
      <alignment horizontal="right"/>
    </xf>
    <xf numFmtId="9" fontId="28" fillId="0" borderId="0" xfId="3" applyFont="1" applyAlignment="1">
      <alignment horizontal="right"/>
    </xf>
    <xf numFmtId="0" fontId="24" fillId="0" borderId="0" xfId="0" applyFont="1" applyAlignment="1">
      <alignment horizontal="right"/>
    </xf>
    <xf numFmtId="0" fontId="0" fillId="0" borderId="0" xfId="0" applyAlignment="1">
      <alignment horizontal="right"/>
    </xf>
    <xf numFmtId="164" fontId="23" fillId="0" borderId="0" xfId="0" applyNumberFormat="1" applyFont="1" applyAlignment="1">
      <alignment horizontal="right"/>
    </xf>
    <xf numFmtId="0" fontId="0" fillId="0" borderId="0" xfId="0" applyFont="1" applyFill="1" applyAlignment="1">
      <alignment horizontal="left"/>
    </xf>
    <xf numFmtId="9" fontId="51" fillId="0" borderId="0" xfId="3" applyFont="1" applyAlignment="1">
      <alignment horizontal="right"/>
    </xf>
    <xf numFmtId="0" fontId="41" fillId="2" borderId="0" xfId="0" applyFont="1" applyFill="1" applyAlignment="1">
      <alignment horizontal="center" vertical="center"/>
    </xf>
    <xf numFmtId="0" fontId="33" fillId="0" borderId="0" xfId="0" applyFont="1" applyAlignment="1" applyProtection="1">
      <alignment horizontal="right" vertical="center"/>
    </xf>
    <xf numFmtId="0" fontId="34" fillId="0" borderId="0" xfId="0" applyFont="1" applyAlignment="1" applyProtection="1">
      <alignment horizontal="right" vertical="center"/>
    </xf>
    <xf numFmtId="0" fontId="34" fillId="0" borderId="0" xfId="0" applyFont="1" applyBorder="1" applyAlignment="1" applyProtection="1">
      <alignment horizontal="right" vertical="center"/>
    </xf>
    <xf numFmtId="9" fontId="1" fillId="5" borderId="0" xfId="0" applyNumberFormat="1" applyFont="1" applyFill="1" applyBorder="1" applyAlignment="1" applyProtection="1">
      <alignment horizontal="left" vertical="center" wrapText="1"/>
      <protection locked="0"/>
    </xf>
    <xf numFmtId="9" fontId="0" fillId="5" borderId="0" xfId="0" applyNumberFormat="1" applyFill="1" applyBorder="1" applyAlignment="1" applyProtection="1">
      <alignment horizontal="left" vertical="center" wrapText="1"/>
      <protection locked="0"/>
    </xf>
    <xf numFmtId="0" fontId="33" fillId="0" borderId="0" xfId="0" applyFont="1" applyBorder="1" applyAlignment="1" applyProtection="1">
      <alignment horizontal="right"/>
    </xf>
    <xf numFmtId="0" fontId="47" fillId="5" borderId="35" xfId="0" applyFont="1" applyFill="1" applyBorder="1" applyAlignment="1">
      <alignment horizontal="center" wrapText="1"/>
    </xf>
    <xf numFmtId="0" fontId="43" fillId="5" borderId="35" xfId="0" applyFont="1" applyFill="1" applyBorder="1" applyAlignment="1">
      <alignment horizontal="right" wrapText="1"/>
    </xf>
    <xf numFmtId="164" fontId="48" fillId="5" borderId="35" xfId="0" applyNumberFormat="1" applyFont="1" applyFill="1" applyBorder="1" applyAlignment="1">
      <alignment horizontal="right" wrapText="1"/>
    </xf>
    <xf numFmtId="0" fontId="0" fillId="0" borderId="36" xfId="0" applyBorder="1" applyAlignment="1">
      <alignment horizontal="center"/>
    </xf>
    <xf numFmtId="0" fontId="1" fillId="0" borderId="33" xfId="0" applyFont="1" applyBorder="1" applyAlignment="1">
      <alignment horizontal="left"/>
    </xf>
    <xf numFmtId="167" fontId="18" fillId="0" borderId="0" xfId="0" applyNumberFormat="1" applyFont="1" applyBorder="1" applyAlignment="1">
      <alignment horizontal="center" vertical="center"/>
    </xf>
    <xf numFmtId="168" fontId="49" fillId="0" borderId="0" xfId="3" applyNumberFormat="1" applyFont="1" applyBorder="1" applyAlignment="1">
      <alignment horizontal="center" vertical="center"/>
    </xf>
    <xf numFmtId="9" fontId="50" fillId="0" borderId="0" xfId="3" applyFont="1" applyBorder="1" applyAlignment="1">
      <alignment horizontal="center" vertical="center"/>
    </xf>
    <xf numFmtId="9" fontId="51" fillId="0" borderId="0" xfId="3" applyFont="1" applyBorder="1" applyAlignment="1">
      <alignment horizontal="center" vertical="center"/>
    </xf>
    <xf numFmtId="0" fontId="24" fillId="0" borderId="0" xfId="0" applyFont="1" applyBorder="1" applyAlignment="1">
      <alignment horizontal="center" vertical="center"/>
    </xf>
    <xf numFmtId="0" fontId="0" fillId="0" borderId="0" xfId="0" applyBorder="1" applyAlignment="1">
      <alignment horizontal="center" vertical="center"/>
    </xf>
    <xf numFmtId="164" fontId="23" fillId="0" borderId="0" xfId="0" applyNumberFormat="1" applyFont="1" applyBorder="1" applyAlignment="1">
      <alignment horizontal="center" vertical="center"/>
    </xf>
    <xf numFmtId="164" fontId="23" fillId="0" borderId="38" xfId="0" applyNumberFormat="1" applyFont="1" applyBorder="1" applyAlignment="1">
      <alignment horizontal="center" vertical="center"/>
    </xf>
    <xf numFmtId="167" fontId="18" fillId="0" borderId="0" xfId="0" applyNumberFormat="1" applyFont="1" applyBorder="1" applyAlignment="1">
      <alignment horizontal="right"/>
    </xf>
    <xf numFmtId="168" fontId="49" fillId="0" borderId="0" xfId="3" applyNumberFormat="1" applyFont="1" applyBorder="1" applyAlignment="1">
      <alignment horizontal="right"/>
    </xf>
    <xf numFmtId="9" fontId="50" fillId="0" borderId="0" xfId="3" applyFont="1" applyBorder="1" applyAlignment="1">
      <alignment horizontal="right"/>
    </xf>
    <xf numFmtId="9" fontId="51" fillId="0" borderId="0" xfId="3" applyFont="1" applyBorder="1" applyAlignment="1">
      <alignment horizontal="right"/>
    </xf>
    <xf numFmtId="0" fontId="24" fillId="0" borderId="0" xfId="0" applyFont="1" applyBorder="1" applyAlignment="1">
      <alignment horizontal="right"/>
    </xf>
    <xf numFmtId="0" fontId="0" fillId="0" borderId="0" xfId="0" applyBorder="1" applyAlignment="1">
      <alignment horizontal="right"/>
    </xf>
    <xf numFmtId="164" fontId="23" fillId="0" borderId="0" xfId="0" applyNumberFormat="1" applyFont="1" applyBorder="1" applyAlignment="1">
      <alignment horizontal="right"/>
    </xf>
    <xf numFmtId="0" fontId="0" fillId="0" borderId="0" xfId="0" applyBorder="1" applyAlignment="1">
      <alignment horizontal="center"/>
    </xf>
    <xf numFmtId="0" fontId="0" fillId="0" borderId="38" xfId="0" applyBorder="1"/>
    <xf numFmtId="0" fontId="32" fillId="0" borderId="39" xfId="0" applyFont="1" applyBorder="1" applyAlignment="1">
      <alignment horizontal="left"/>
    </xf>
    <xf numFmtId="167" fontId="18" fillId="0" borderId="40" xfId="0" applyNumberFormat="1" applyFont="1" applyBorder="1" applyAlignment="1">
      <alignment horizontal="right"/>
    </xf>
    <xf numFmtId="168" fontId="49" fillId="0" borderId="40" xfId="3" applyNumberFormat="1" applyFont="1" applyBorder="1" applyAlignment="1">
      <alignment horizontal="right"/>
    </xf>
    <xf numFmtId="9" fontId="50" fillId="0" borderId="40" xfId="3" applyFont="1" applyBorder="1" applyAlignment="1">
      <alignment horizontal="right"/>
    </xf>
    <xf numFmtId="9" fontId="51" fillId="0" borderId="40" xfId="3" applyFont="1" applyBorder="1" applyAlignment="1">
      <alignment horizontal="right"/>
    </xf>
    <xf numFmtId="0" fontId="24" fillId="0" borderId="40" xfId="0" applyFont="1" applyBorder="1" applyAlignment="1">
      <alignment horizontal="right"/>
    </xf>
    <xf numFmtId="0" fontId="0" fillId="0" borderId="40" xfId="0" applyBorder="1" applyAlignment="1">
      <alignment horizontal="right"/>
    </xf>
    <xf numFmtId="164" fontId="23" fillId="0" borderId="40" xfId="0" applyNumberFormat="1" applyFont="1" applyBorder="1" applyAlignment="1">
      <alignment horizontal="right"/>
    </xf>
    <xf numFmtId="0" fontId="0" fillId="0" borderId="40" xfId="0" applyBorder="1" applyAlignment="1">
      <alignment horizontal="center"/>
    </xf>
    <xf numFmtId="0" fontId="0" fillId="0" borderId="41" xfId="0" applyBorder="1"/>
    <xf numFmtId="9" fontId="46" fillId="5" borderId="35" xfId="3" applyFont="1" applyFill="1" applyBorder="1" applyAlignment="1">
      <alignment horizontal="center" vertical="center" wrapText="1"/>
    </xf>
    <xf numFmtId="168" fontId="45" fillId="5" borderId="35" xfId="3" applyNumberFormat="1" applyFont="1" applyFill="1" applyBorder="1" applyAlignment="1">
      <alignment horizontal="center" vertical="center" wrapText="1"/>
    </xf>
    <xf numFmtId="2" fontId="52" fillId="5" borderId="35" xfId="0" applyNumberFormat="1" applyFont="1" applyFill="1" applyBorder="1" applyAlignment="1">
      <alignment horizontal="center" wrapText="1"/>
    </xf>
    <xf numFmtId="0" fontId="23" fillId="0" borderId="37" xfId="0" applyFont="1" applyBorder="1" applyAlignment="1">
      <alignment horizontal="center" vertical="center"/>
    </xf>
    <xf numFmtId="167" fontId="44" fillId="5" borderId="35" xfId="0" applyNumberFormat="1" applyFont="1" applyFill="1" applyBorder="1" applyAlignment="1">
      <alignment horizontal="center" wrapText="1"/>
    </xf>
    <xf numFmtId="0" fontId="43" fillId="5" borderId="34" xfId="0" applyFont="1" applyFill="1" applyBorder="1" applyAlignment="1">
      <alignment horizontal="left" vertical="center" wrapText="1"/>
    </xf>
    <xf numFmtId="0" fontId="33" fillId="0" borderId="0" xfId="0" applyFont="1" applyAlignment="1" applyProtection="1">
      <alignment horizontal="right" vertical="center"/>
    </xf>
    <xf numFmtId="42" fontId="0" fillId="0" borderId="5" xfId="0" applyNumberFormat="1" applyFill="1" applyBorder="1" applyAlignment="1" applyProtection="1">
      <alignment horizontal="right" vertical="top" wrapText="1"/>
    </xf>
    <xf numFmtId="9" fontId="0" fillId="2" borderId="5" xfId="0" applyNumberFormat="1" applyFill="1" applyBorder="1" applyAlignment="1" applyProtection="1">
      <alignment horizontal="right" vertical="top" wrapText="1"/>
      <protection locked="0"/>
    </xf>
    <xf numFmtId="0" fontId="0" fillId="0" borderId="0" xfId="0" applyAlignment="1" applyProtection="1">
      <alignment horizontal="right"/>
    </xf>
    <xf numFmtId="9" fontId="0" fillId="5" borderId="6" xfId="0" applyNumberFormat="1" applyFill="1" applyBorder="1" applyAlignment="1" applyProtection="1">
      <alignment horizontal="right" vertical="top" wrapText="1"/>
      <protection locked="0"/>
    </xf>
    <xf numFmtId="9" fontId="0" fillId="0" borderId="5" xfId="0" applyNumberFormat="1" applyFill="1" applyBorder="1" applyAlignment="1" applyProtection="1">
      <alignment horizontal="right" vertical="top" wrapText="1"/>
    </xf>
    <xf numFmtId="42" fontId="9" fillId="0" borderId="6" xfId="0" applyNumberFormat="1" applyFont="1" applyFill="1" applyBorder="1" applyAlignment="1" applyProtection="1">
      <alignment horizontal="right" vertical="top" wrapText="1"/>
    </xf>
    <xf numFmtId="42" fontId="0" fillId="0" borderId="0" xfId="0" applyNumberFormat="1" applyFill="1" applyBorder="1" applyAlignment="1" applyProtection="1">
      <alignment horizontal="right" vertical="top" wrapText="1"/>
    </xf>
    <xf numFmtId="42" fontId="0" fillId="2" borderId="5" xfId="0" applyNumberFormat="1" applyFill="1" applyBorder="1" applyAlignment="1" applyProtection="1">
      <alignment horizontal="right" vertical="top" wrapText="1"/>
      <protection locked="0"/>
    </xf>
    <xf numFmtId="169" fontId="0" fillId="0" borderId="5" xfId="0" applyNumberFormat="1" applyFill="1" applyBorder="1" applyAlignment="1" applyProtection="1">
      <alignment horizontal="right" vertical="top" wrapText="1"/>
    </xf>
    <xf numFmtId="0" fontId="0" fillId="0" borderId="0" xfId="0" applyFont="1" applyAlignment="1" applyProtection="1">
      <alignment horizontal="left" vertical="top" wrapText="1"/>
    </xf>
    <xf numFmtId="0" fontId="0" fillId="0" borderId="0" xfId="0" applyAlignment="1" applyProtection="1">
      <alignment horizontal="left" vertical="top" wrapText="1"/>
    </xf>
    <xf numFmtId="0" fontId="0" fillId="0" borderId="0" xfId="0" applyFont="1" applyAlignment="1" applyProtection="1">
      <alignment horizontal="left" vertical="top" wrapText="1" indent="1"/>
    </xf>
    <xf numFmtId="0" fontId="0" fillId="0" borderId="0" xfId="0" applyAlignment="1" applyProtection="1">
      <alignment horizontal="left" vertical="top" wrapText="1" indent="1"/>
    </xf>
    <xf numFmtId="0" fontId="0" fillId="0" borderId="0" xfId="0" applyAlignment="1">
      <alignment horizontal="left" vertical="top" wrapText="1" indent="1"/>
    </xf>
    <xf numFmtId="0" fontId="2" fillId="0" borderId="0" xfId="0" applyFont="1" applyAlignment="1">
      <alignment horizontal="center"/>
    </xf>
    <xf numFmtId="0" fontId="0" fillId="0" borderId="0" xfId="0" applyAlignment="1"/>
    <xf numFmtId="0" fontId="0" fillId="0" borderId="0" xfId="0" applyFont="1" applyAlignment="1" applyProtection="1">
      <alignment horizontal="left" vertical="top" wrapText="1" indent="4"/>
    </xf>
    <xf numFmtId="0" fontId="0" fillId="0" borderId="0" xfId="0" applyAlignment="1">
      <alignment horizontal="left" indent="4"/>
    </xf>
    <xf numFmtId="0" fontId="2" fillId="0" borderId="0" xfId="0" applyFont="1" applyAlignment="1" applyProtection="1">
      <alignment horizontal="center" vertical="top" wrapText="1"/>
    </xf>
    <xf numFmtId="0" fontId="0" fillId="0" borderId="0" xfId="0" applyAlignment="1" applyProtection="1">
      <alignment horizontal="center" wrapText="1"/>
    </xf>
    <xf numFmtId="0" fontId="2" fillId="0" borderId="0" xfId="0" applyFont="1" applyAlignment="1" applyProtection="1">
      <alignment horizontal="center"/>
    </xf>
    <xf numFmtId="0" fontId="0" fillId="0" borderId="0" xfId="0" applyAlignment="1" applyProtection="1"/>
    <xf numFmtId="0" fontId="1" fillId="0" borderId="0" xfId="0" applyFont="1" applyAlignment="1" applyProtection="1">
      <alignment horizontal="center" vertical="top" wrapText="1"/>
    </xf>
    <xf numFmtId="0" fontId="0" fillId="0" borderId="0" xfId="0" applyAlignment="1" applyProtection="1">
      <alignment horizontal="center" vertical="top" wrapText="1"/>
    </xf>
    <xf numFmtId="0" fontId="15" fillId="0" borderId="0" xfId="0" applyFont="1" applyAlignment="1" applyProtection="1">
      <alignment horizontal="left" vertical="top" wrapText="1"/>
    </xf>
    <xf numFmtId="0" fontId="1" fillId="0" borderId="30" xfId="0" applyFont="1" applyBorder="1" applyAlignment="1" applyProtection="1">
      <alignment horizontal="left" vertical="top" wrapText="1"/>
    </xf>
    <xf numFmtId="0" fontId="0" fillId="0" borderId="31" xfId="0" applyBorder="1" applyAlignment="1">
      <alignment horizontal="left" vertical="top" wrapText="1"/>
    </xf>
    <xf numFmtId="0" fontId="0" fillId="0" borderId="32" xfId="0" applyBorder="1" applyAlignment="1">
      <alignment horizontal="left" vertical="top" wrapText="1"/>
    </xf>
    <xf numFmtId="0" fontId="2" fillId="0" borderId="0" xfId="0" applyFont="1" applyAlignment="1" applyProtection="1">
      <alignment horizontal="left" vertical="top" wrapText="1"/>
    </xf>
    <xf numFmtId="0" fontId="2" fillId="3" borderId="0" xfId="0" applyFont="1" applyFill="1" applyAlignment="1" applyProtection="1">
      <alignment horizontal="center" vertical="center" wrapText="1"/>
    </xf>
    <xf numFmtId="0" fontId="7" fillId="3" borderId="0" xfId="0" applyFont="1" applyFill="1" applyAlignment="1" applyProtection="1">
      <alignment horizontal="center" vertical="center" wrapText="1"/>
    </xf>
    <xf numFmtId="0" fontId="0" fillId="0" borderId="0" xfId="0" applyFont="1" applyAlignment="1" applyProtection="1">
      <alignment vertical="top" wrapText="1"/>
    </xf>
    <xf numFmtId="0" fontId="4" fillId="0" borderId="0" xfId="0" applyFont="1" applyAlignment="1" applyProtection="1">
      <alignment horizontal="center" vertical="top"/>
    </xf>
    <xf numFmtId="0" fontId="4" fillId="0" borderId="0" xfId="0" applyFont="1" applyAlignment="1" applyProtection="1">
      <alignment horizontal="center" wrapText="1"/>
    </xf>
    <xf numFmtId="0" fontId="0" fillId="0" borderId="30" xfId="0" applyBorder="1" applyAlignment="1" applyProtection="1">
      <alignment horizontal="left" vertical="top" wrapText="1"/>
    </xf>
    <xf numFmtId="0" fontId="0" fillId="0" borderId="31" xfId="0" applyBorder="1" applyAlignment="1" applyProtection="1">
      <alignment horizontal="left" vertical="top" wrapText="1"/>
    </xf>
    <xf numFmtId="0" fontId="0" fillId="0" borderId="32" xfId="0" applyBorder="1" applyAlignment="1" applyProtection="1">
      <alignment horizontal="left" vertical="top" wrapText="1"/>
    </xf>
    <xf numFmtId="0" fontId="0" fillId="0" borderId="0" xfId="0" applyAlignment="1" applyProtection="1">
      <alignment wrapText="1"/>
    </xf>
    <xf numFmtId="0" fontId="15" fillId="0" borderId="0" xfId="0" applyFont="1" applyAlignment="1" applyProtection="1">
      <alignment horizontal="left" vertical="top" wrapText="1" indent="1"/>
    </xf>
    <xf numFmtId="0" fontId="7" fillId="0" borderId="0" xfId="0" applyFont="1" applyAlignment="1" applyProtection="1">
      <alignment horizontal="left" vertical="top" wrapText="1"/>
    </xf>
    <xf numFmtId="0" fontId="1" fillId="0" borderId="0" xfId="0" applyFont="1" applyAlignment="1">
      <alignment horizontal="center" vertical="center"/>
    </xf>
    <xf numFmtId="0" fontId="0" fillId="0" borderId="0" xfId="0" applyAlignment="1">
      <alignment horizontal="center"/>
    </xf>
    <xf numFmtId="0" fontId="37" fillId="0" borderId="0" xfId="0" applyFont="1" applyAlignment="1">
      <alignment horizontal="center" vertical="center"/>
    </xf>
    <xf numFmtId="0" fontId="36" fillId="0" borderId="0" xfId="0" applyFont="1" applyAlignment="1">
      <alignment horizontal="center" vertical="center"/>
    </xf>
    <xf numFmtId="0" fontId="13" fillId="0" borderId="0" xfId="0" applyFont="1" applyAlignment="1" applyProtection="1">
      <alignment horizontal="center"/>
    </xf>
    <xf numFmtId="0" fontId="12" fillId="2" borderId="5" xfId="0" applyFont="1" applyFill="1" applyBorder="1" applyAlignment="1" applyProtection="1">
      <alignment vertical="top" wrapText="1"/>
      <protection locked="0"/>
    </xf>
    <xf numFmtId="0" fontId="0" fillId="2" borderId="5" xfId="0" applyFill="1" applyBorder="1" applyAlignment="1" applyProtection="1">
      <alignment vertical="top" wrapText="1"/>
      <protection locked="0"/>
    </xf>
    <xf numFmtId="165" fontId="0" fillId="2" borderId="5" xfId="0" applyNumberFormat="1" applyFill="1" applyBorder="1" applyAlignment="1" applyProtection="1">
      <alignment horizontal="left" vertical="top" wrapText="1"/>
      <protection locked="0"/>
    </xf>
    <xf numFmtId="166" fontId="0" fillId="2" borderId="5" xfId="0" applyNumberFormat="1" applyFill="1" applyBorder="1" applyAlignment="1" applyProtection="1">
      <alignment horizontal="left" vertical="top" wrapText="1"/>
      <protection locked="0"/>
    </xf>
    <xf numFmtId="166" fontId="0" fillId="2" borderId="17" xfId="0" applyNumberFormat="1" applyFill="1" applyBorder="1" applyAlignment="1" applyProtection="1">
      <alignment horizontal="left" vertical="top" wrapText="1"/>
      <protection locked="0"/>
    </xf>
    <xf numFmtId="0" fontId="12" fillId="2" borderId="14" xfId="0" applyFont="1" applyFill="1" applyBorder="1" applyAlignment="1" applyProtection="1">
      <alignment vertical="top" wrapText="1"/>
      <protection locked="0"/>
    </xf>
    <xf numFmtId="0" fontId="0" fillId="2" borderId="14" xfId="0" applyFill="1" applyBorder="1" applyAlignment="1" applyProtection="1">
      <alignment vertical="top" wrapText="1"/>
      <protection locked="0"/>
    </xf>
    <xf numFmtId="165" fontId="0" fillId="2" borderId="14" xfId="0" applyNumberFormat="1" applyFill="1" applyBorder="1" applyAlignment="1" applyProtection="1">
      <alignment horizontal="left" vertical="top" wrapText="1"/>
      <protection locked="0"/>
    </xf>
    <xf numFmtId="166" fontId="0" fillId="2" borderId="14" xfId="0" applyNumberFormat="1" applyFill="1" applyBorder="1" applyAlignment="1" applyProtection="1">
      <alignment horizontal="left" vertical="top" wrapText="1"/>
      <protection locked="0"/>
    </xf>
    <xf numFmtId="166" fontId="0" fillId="2" borderId="15" xfId="0" applyNumberFormat="1" applyFill="1" applyBorder="1" applyAlignment="1" applyProtection="1">
      <alignment horizontal="left" vertical="top" wrapText="1"/>
      <protection locked="0"/>
    </xf>
    <xf numFmtId="164" fontId="1" fillId="0" borderId="19" xfId="0" applyNumberFormat="1" applyFont="1" applyBorder="1" applyAlignment="1" applyProtection="1">
      <alignment horizontal="center" vertical="center" wrapText="1"/>
    </xf>
    <xf numFmtId="0" fontId="0" fillId="0" borderId="20" xfId="0" applyBorder="1" applyAlignment="1" applyProtection="1">
      <alignment horizontal="center" vertical="center" wrapText="1"/>
    </xf>
    <xf numFmtId="0" fontId="0" fillId="0" borderId="19" xfId="0" applyBorder="1" applyAlignment="1" applyProtection="1">
      <alignment horizontal="center" vertical="center" wrapText="1"/>
    </xf>
    <xf numFmtId="0" fontId="0" fillId="2" borderId="8" xfId="0" applyFill="1" applyBorder="1" applyAlignment="1" applyProtection="1">
      <alignment horizontal="left" vertical="top" wrapText="1"/>
      <protection locked="0"/>
    </xf>
    <xf numFmtId="0" fontId="0" fillId="2" borderId="6" xfId="0" applyFill="1" applyBorder="1" applyAlignment="1" applyProtection="1">
      <alignment wrapText="1"/>
      <protection locked="0"/>
    </xf>
    <xf numFmtId="0" fontId="0" fillId="2" borderId="9" xfId="0" applyFill="1" applyBorder="1" applyAlignment="1" applyProtection="1">
      <alignment wrapText="1"/>
      <protection locked="0"/>
    </xf>
    <xf numFmtId="0" fontId="0" fillId="2" borderId="7" xfId="0" applyFill="1" applyBorder="1" applyAlignment="1" applyProtection="1">
      <alignment wrapText="1"/>
      <protection locked="0"/>
    </xf>
    <xf numFmtId="0" fontId="0" fillId="2" borderId="0" xfId="0" applyFill="1" applyBorder="1" applyAlignment="1" applyProtection="1">
      <alignment wrapText="1"/>
      <protection locked="0"/>
    </xf>
    <xf numFmtId="0" fontId="0" fillId="2" borderId="1" xfId="0" applyFill="1" applyBorder="1" applyAlignment="1" applyProtection="1">
      <alignment wrapText="1"/>
      <protection locked="0"/>
    </xf>
    <xf numFmtId="0" fontId="0" fillId="2" borderId="10" xfId="0" applyFill="1" applyBorder="1" applyAlignment="1" applyProtection="1">
      <alignment wrapText="1"/>
      <protection locked="0"/>
    </xf>
    <xf numFmtId="0" fontId="0" fillId="2" borderId="11" xfId="0" applyFill="1" applyBorder="1" applyAlignment="1" applyProtection="1">
      <alignment wrapText="1"/>
      <protection locked="0"/>
    </xf>
    <xf numFmtId="0" fontId="0" fillId="2" borderId="12" xfId="0" applyFill="1" applyBorder="1" applyAlignment="1" applyProtection="1">
      <alignment wrapText="1"/>
      <protection locked="0"/>
    </xf>
    <xf numFmtId="166" fontId="0" fillId="2" borderId="16" xfId="0" applyNumberFormat="1" applyFill="1" applyBorder="1" applyAlignment="1" applyProtection="1">
      <alignment horizontal="left" vertical="top" wrapText="1"/>
      <protection locked="0"/>
    </xf>
    <xf numFmtId="1" fontId="2" fillId="0" borderId="23" xfId="0" applyNumberFormat="1" applyFont="1" applyBorder="1" applyAlignment="1" applyProtection="1">
      <alignment horizontal="right" wrapText="1" indent="1"/>
    </xf>
    <xf numFmtId="0" fontId="2" fillId="0" borderId="24" xfId="0" applyFont="1" applyBorder="1" applyAlignment="1" applyProtection="1">
      <alignment horizontal="right" wrapText="1" indent="1"/>
    </xf>
    <xf numFmtId="0" fontId="2" fillId="0" borderId="25" xfId="0" applyFont="1" applyBorder="1" applyAlignment="1" applyProtection="1">
      <alignment horizontal="right" wrapText="1" indent="1"/>
    </xf>
    <xf numFmtId="164" fontId="1" fillId="0" borderId="26" xfId="0" applyNumberFormat="1" applyFont="1" applyBorder="1" applyAlignment="1" applyProtection="1">
      <alignment horizontal="center" vertical="center"/>
    </xf>
    <xf numFmtId="164" fontId="1" fillId="0" borderId="27" xfId="0" applyNumberFormat="1" applyFont="1" applyBorder="1" applyAlignment="1" applyProtection="1">
      <alignment horizontal="center" vertical="center"/>
    </xf>
    <xf numFmtId="0" fontId="1" fillId="0" borderId="19" xfId="0" applyFont="1" applyBorder="1" applyAlignment="1" applyProtection="1">
      <alignment horizontal="center" vertical="center" wrapText="1"/>
    </xf>
    <xf numFmtId="165" fontId="0" fillId="2" borderId="16" xfId="0" applyNumberFormat="1" applyFill="1" applyBorder="1" applyAlignment="1" applyProtection="1">
      <alignment horizontal="left" vertical="top" wrapText="1"/>
      <protection locked="0"/>
    </xf>
    <xf numFmtId="0" fontId="2" fillId="0" borderId="0" xfId="0" applyFont="1" applyAlignment="1" applyProtection="1">
      <alignment horizontal="center" vertical="center" wrapText="1"/>
    </xf>
    <xf numFmtId="0" fontId="1" fillId="0" borderId="28" xfId="0" applyFont="1" applyBorder="1" applyAlignment="1" applyProtection="1">
      <alignment horizontal="center" vertical="center" wrapText="1"/>
    </xf>
    <xf numFmtId="0" fontId="0" fillId="0" borderId="28" xfId="0" applyBorder="1" applyAlignment="1" applyProtection="1">
      <alignment horizontal="center" vertical="center" wrapText="1"/>
    </xf>
    <xf numFmtId="0" fontId="0" fillId="2" borderId="2" xfId="0" applyFill="1" applyBorder="1" applyAlignment="1" applyProtection="1">
      <alignment horizontal="left" vertical="top" wrapText="1"/>
      <protection locked="0"/>
    </xf>
    <xf numFmtId="0" fontId="0" fillId="2" borderId="3" xfId="0" applyFill="1" applyBorder="1" applyAlignment="1" applyProtection="1">
      <alignment horizontal="left" vertical="top" wrapText="1"/>
      <protection locked="0"/>
    </xf>
    <xf numFmtId="0" fontId="0" fillId="2" borderId="4" xfId="0" applyFill="1" applyBorder="1" applyAlignment="1" applyProtection="1">
      <alignment horizontal="left" vertical="top" wrapText="1"/>
      <protection locked="0"/>
    </xf>
    <xf numFmtId="0" fontId="12" fillId="2" borderId="8" xfId="0" applyFont="1" applyFill="1" applyBorder="1" applyAlignment="1" applyProtection="1">
      <alignment horizontal="left" vertical="top" wrapText="1"/>
      <protection locked="0"/>
    </xf>
    <xf numFmtId="0" fontId="12" fillId="2" borderId="6" xfId="0" applyFont="1" applyFill="1" applyBorder="1" applyAlignment="1" applyProtection="1">
      <alignment horizontal="left" vertical="top" wrapText="1"/>
      <protection locked="0"/>
    </xf>
    <xf numFmtId="0" fontId="12" fillId="2" borderId="9" xfId="0" applyFont="1" applyFill="1" applyBorder="1" applyAlignment="1" applyProtection="1">
      <alignment horizontal="left" vertical="top" wrapText="1"/>
      <protection locked="0"/>
    </xf>
    <xf numFmtId="0" fontId="12" fillId="2" borderId="7" xfId="0" applyFont="1" applyFill="1" applyBorder="1" applyAlignment="1" applyProtection="1">
      <alignment horizontal="left" vertical="top" wrapText="1"/>
      <protection locked="0"/>
    </xf>
    <xf numFmtId="0" fontId="12" fillId="2" borderId="0" xfId="0" applyFont="1" applyFill="1" applyBorder="1" applyAlignment="1" applyProtection="1">
      <alignment horizontal="left" vertical="top" wrapText="1"/>
      <protection locked="0"/>
    </xf>
    <xf numFmtId="0" fontId="12" fillId="2" borderId="1" xfId="0" applyFont="1" applyFill="1" applyBorder="1" applyAlignment="1" applyProtection="1">
      <alignment horizontal="left" vertical="top" wrapText="1"/>
      <protection locked="0"/>
    </xf>
    <xf numFmtId="0" fontId="12" fillId="2" borderId="10" xfId="0" applyFont="1" applyFill="1" applyBorder="1" applyAlignment="1" applyProtection="1">
      <alignment horizontal="left" vertical="top" wrapText="1"/>
      <protection locked="0"/>
    </xf>
    <xf numFmtId="0" fontId="12" fillId="2" borderId="11" xfId="0" applyFont="1" applyFill="1" applyBorder="1" applyAlignment="1" applyProtection="1">
      <alignment horizontal="left" vertical="top" wrapText="1"/>
      <protection locked="0"/>
    </xf>
    <xf numFmtId="0" fontId="12" fillId="2" borderId="12" xfId="0" applyFont="1" applyFill="1" applyBorder="1" applyAlignment="1" applyProtection="1">
      <alignment horizontal="left" vertical="top" wrapText="1"/>
      <protection locked="0"/>
    </xf>
    <xf numFmtId="0" fontId="12" fillId="2" borderId="2" xfId="0" applyFont="1" applyFill="1" applyBorder="1" applyAlignment="1" applyProtection="1">
      <alignment horizontal="left" vertical="top" wrapText="1"/>
      <protection locked="0"/>
    </xf>
    <xf numFmtId="0" fontId="1" fillId="0" borderId="0" xfId="0" applyFont="1" applyFill="1" applyBorder="1" applyAlignment="1" applyProtection="1">
      <alignment horizontal="left" vertical="top" wrapText="1"/>
    </xf>
    <xf numFmtId="0" fontId="1" fillId="0" borderId="0" xfId="0" applyFont="1" applyAlignment="1" applyProtection="1">
      <alignment horizontal="left" vertical="top" wrapText="1"/>
    </xf>
    <xf numFmtId="0" fontId="13" fillId="0" borderId="0" xfId="0" applyFont="1" applyAlignment="1">
      <alignment horizontal="center"/>
    </xf>
    <xf numFmtId="0" fontId="12" fillId="0" borderId="0" xfId="0" applyFont="1" applyAlignment="1"/>
    <xf numFmtId="0" fontId="10" fillId="0" borderId="0" xfId="0" applyFont="1" applyAlignment="1" applyProtection="1">
      <alignment horizontal="left" vertical="top" wrapText="1" indent="4"/>
    </xf>
    <xf numFmtId="0" fontId="10" fillId="0" borderId="0" xfId="0" applyFont="1" applyAlignment="1">
      <alignment horizontal="left" indent="4"/>
    </xf>
    <xf numFmtId="165" fontId="0" fillId="0" borderId="6" xfId="0" applyNumberFormat="1" applyBorder="1" applyAlignment="1" applyProtection="1">
      <alignment horizontal="left" vertical="top" wrapText="1"/>
    </xf>
    <xf numFmtId="166" fontId="0" fillId="0" borderId="6" xfId="0" applyNumberFormat="1" applyBorder="1" applyAlignment="1" applyProtection="1">
      <alignment horizontal="left" vertical="top" wrapText="1"/>
    </xf>
    <xf numFmtId="0" fontId="33" fillId="0" borderId="0" xfId="0" applyFont="1" applyAlignment="1" applyProtection="1">
      <alignment horizontal="right" vertical="center"/>
    </xf>
    <xf numFmtId="0" fontId="34" fillId="0" borderId="0" xfId="0" applyFont="1" applyAlignment="1" applyProtection="1">
      <alignment horizontal="right" vertical="center"/>
    </xf>
    <xf numFmtId="0" fontId="34" fillId="0" borderId="1" xfId="0" applyFont="1" applyBorder="1" applyAlignment="1" applyProtection="1">
      <alignment horizontal="right" vertical="center"/>
    </xf>
    <xf numFmtId="0" fontId="1" fillId="2" borderId="2" xfId="0" applyFont="1" applyFill="1" applyBorder="1" applyAlignment="1" applyProtection="1">
      <alignment horizontal="left" vertical="center" wrapText="1"/>
      <protection locked="0"/>
    </xf>
    <xf numFmtId="0" fontId="0" fillId="2" borderId="3" xfId="0" applyFill="1" applyBorder="1" applyAlignment="1" applyProtection="1">
      <alignment horizontal="left" vertical="center" wrapText="1"/>
      <protection locked="0"/>
    </xf>
    <xf numFmtId="0" fontId="0" fillId="2" borderId="4" xfId="0" applyFill="1" applyBorder="1" applyAlignment="1" applyProtection="1">
      <alignment horizontal="left" vertical="center" wrapText="1"/>
      <protection locked="0"/>
    </xf>
    <xf numFmtId="0" fontId="35" fillId="0" borderId="0" xfId="0" applyFont="1" applyAlignment="1" applyProtection="1">
      <alignment horizontal="right" vertical="top" wrapText="1"/>
    </xf>
    <xf numFmtId="9" fontId="1" fillId="2" borderId="2" xfId="0" applyNumberFormat="1" applyFont="1" applyFill="1" applyBorder="1" applyAlignment="1" applyProtection="1">
      <alignment horizontal="left" vertical="center" wrapText="1"/>
      <protection locked="0"/>
    </xf>
    <xf numFmtId="9" fontId="0" fillId="2" borderId="3" xfId="0" applyNumberFormat="1" applyFill="1" applyBorder="1" applyAlignment="1" applyProtection="1">
      <alignment horizontal="left" vertical="center" wrapText="1"/>
      <protection locked="0"/>
    </xf>
    <xf numFmtId="9" fontId="0" fillId="2" borderId="4" xfId="0" applyNumberFormat="1" applyFill="1" applyBorder="1" applyAlignment="1" applyProtection="1">
      <alignment horizontal="left" vertical="center" wrapText="1"/>
      <protection locked="0"/>
    </xf>
    <xf numFmtId="2" fontId="1" fillId="2" borderId="2" xfId="0" applyNumberFormat="1" applyFont="1" applyFill="1" applyBorder="1" applyAlignment="1" applyProtection="1">
      <alignment horizontal="left" vertical="center" wrapText="1"/>
      <protection locked="0"/>
    </xf>
    <xf numFmtId="2" fontId="1" fillId="2" borderId="3" xfId="0" applyNumberFormat="1" applyFont="1" applyFill="1" applyBorder="1" applyAlignment="1" applyProtection="1">
      <alignment horizontal="left" vertical="center" wrapText="1"/>
      <protection locked="0"/>
    </xf>
    <xf numFmtId="2" fontId="1" fillId="2" borderId="4" xfId="0" applyNumberFormat="1" applyFont="1" applyFill="1" applyBorder="1" applyAlignment="1" applyProtection="1">
      <alignment horizontal="left" vertical="center" wrapText="1"/>
      <protection locked="0"/>
    </xf>
    <xf numFmtId="0" fontId="8" fillId="0" borderId="0" xfId="0" applyFont="1" applyAlignment="1" applyProtection="1"/>
    <xf numFmtId="0" fontId="0" fillId="2" borderId="2" xfId="0" applyFill="1" applyBorder="1" applyAlignment="1" applyProtection="1">
      <alignment horizontal="left" vertical="center" wrapText="1"/>
    </xf>
    <xf numFmtId="0" fontId="0" fillId="2" borderId="3" xfId="0" applyFill="1" applyBorder="1" applyAlignment="1" applyProtection="1">
      <alignment horizontal="left" vertical="center" wrapText="1"/>
    </xf>
    <xf numFmtId="0" fontId="0" fillId="2" borderId="4" xfId="0" applyFill="1" applyBorder="1" applyAlignment="1" applyProtection="1">
      <alignment horizontal="left" vertical="center" wrapText="1"/>
    </xf>
    <xf numFmtId="0" fontId="0" fillId="2" borderId="2" xfId="0" applyFill="1" applyBorder="1" applyAlignment="1" applyProtection="1">
      <alignment horizontal="left" vertical="center" wrapText="1"/>
      <protection locked="0"/>
    </xf>
    <xf numFmtId="0" fontId="7" fillId="0" borderId="0" xfId="0" applyFont="1" applyAlignment="1" applyProtection="1">
      <alignment horizontal="center" vertical="center" wrapText="1"/>
    </xf>
    <xf numFmtId="164" fontId="0" fillId="2" borderId="14" xfId="0" applyNumberFormat="1" applyFill="1" applyBorder="1" applyAlignment="1" applyProtection="1">
      <alignment horizontal="center" vertical="center"/>
      <protection locked="0"/>
    </xf>
    <xf numFmtId="164" fontId="0" fillId="2" borderId="5" xfId="0" applyNumberFormat="1" applyFill="1" applyBorder="1" applyAlignment="1" applyProtection="1">
      <alignment horizontal="center" vertical="center"/>
      <protection locked="0"/>
    </xf>
    <xf numFmtId="164" fontId="0" fillId="2" borderId="13" xfId="0" applyNumberFormat="1" applyFill="1" applyBorder="1" applyAlignment="1" applyProtection="1">
      <alignment horizontal="center" vertical="center"/>
      <protection locked="0"/>
    </xf>
  </cellXfs>
  <cellStyles count="4">
    <cellStyle name="Comma" xfId="2" builtinId="3"/>
    <cellStyle name="Hyperlink" xfId="1"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1.png"/><Relationship Id="rId1" Type="http://schemas.openxmlformats.org/officeDocument/2006/relationships/image" Target="../media/image4.emf"/></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230533</xdr:colOff>
      <xdr:row>0</xdr:row>
      <xdr:rowOff>200025</xdr:rowOff>
    </xdr:from>
    <xdr:to>
      <xdr:col>1</xdr:col>
      <xdr:colOff>390525</xdr:colOff>
      <xdr:row>4</xdr:row>
      <xdr:rowOff>123825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30533" y="200025"/>
          <a:ext cx="817217" cy="762000"/>
        </a:xfrm>
        <a:prstGeom prst="rect">
          <a:avLst/>
        </a:prstGeom>
      </xdr:spPr>
    </xdr:pic>
    <xdr:clientData/>
  </xdr:twoCellAnchor>
  <xdr:twoCellAnchor editAs="oneCell">
    <xdr:from>
      <xdr:col>7</xdr:col>
      <xdr:colOff>400050</xdr:colOff>
      <xdr:row>1</xdr:row>
      <xdr:rowOff>19050</xdr:rowOff>
    </xdr:from>
    <xdr:to>
      <xdr:col>8</xdr:col>
      <xdr:colOff>758825</xdr:colOff>
      <xdr:row>3</xdr:row>
      <xdr:rowOff>129540</xdr:rowOff>
    </xdr:to>
    <xdr:pic>
      <xdr:nvPicPr>
        <xdr:cNvPr id="3" name="Pictur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000625" y="285750"/>
          <a:ext cx="1435100" cy="491490"/>
        </a:xfrm>
        <a:prstGeom prst="rect">
          <a:avLst/>
        </a:prstGeom>
        <a:noFill/>
      </xdr:spPr>
    </xdr:pic>
    <xdr:clientData/>
  </xdr:twoCellAnchor>
  <xdr:oneCellAnchor>
    <xdr:from>
      <xdr:col>0</xdr:col>
      <xdr:colOff>76200</xdr:colOff>
      <xdr:row>29</xdr:row>
      <xdr:rowOff>847725</xdr:rowOff>
    </xdr:from>
    <xdr:ext cx="6753225" cy="1504950"/>
    <xdr:pic>
      <xdr:nvPicPr>
        <xdr:cNvPr id="8" name="Picture 7">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6200" y="5257800"/>
          <a:ext cx="6753225" cy="15049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57150</xdr:colOff>
      <xdr:row>52</xdr:row>
      <xdr:rowOff>108490</xdr:rowOff>
    </xdr:from>
    <xdr:to>
      <xdr:col>15</xdr:col>
      <xdr:colOff>57150</xdr:colOff>
      <xdr:row>61</xdr:row>
      <xdr:rowOff>153689</xdr:rowOff>
    </xdr:to>
    <xdr:pic>
      <xdr:nvPicPr>
        <xdr:cNvPr id="2" name="Picture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10871740"/>
          <a:ext cx="8382000" cy="1873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257175</xdr:colOff>
      <xdr:row>0</xdr:row>
      <xdr:rowOff>0</xdr:rowOff>
    </xdr:from>
    <xdr:to>
      <xdr:col>1</xdr:col>
      <xdr:colOff>348283</xdr:colOff>
      <xdr:row>3</xdr:row>
      <xdr:rowOff>180975</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a:stretch>
          <a:fillRect/>
        </a:stretch>
      </xdr:blipFill>
      <xdr:spPr>
        <a:xfrm>
          <a:off x="257175" y="0"/>
          <a:ext cx="643558" cy="600075"/>
        </a:xfrm>
        <a:prstGeom prst="rect">
          <a:avLst/>
        </a:prstGeom>
      </xdr:spPr>
    </xdr:pic>
    <xdr:clientData/>
  </xdr:twoCellAnchor>
  <xdr:twoCellAnchor editAs="oneCell">
    <xdr:from>
      <xdr:col>13</xdr:col>
      <xdr:colOff>171450</xdr:colOff>
      <xdr:row>0</xdr:row>
      <xdr:rowOff>95251</xdr:rowOff>
    </xdr:from>
    <xdr:to>
      <xdr:col>15</xdr:col>
      <xdr:colOff>352425</xdr:colOff>
      <xdr:row>3</xdr:row>
      <xdr:rowOff>161925</xdr:rowOff>
    </xdr:to>
    <xdr:pic>
      <xdr:nvPicPr>
        <xdr:cNvPr id="4" name="Picture 3">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448550" y="95251"/>
          <a:ext cx="1276350" cy="485774"/>
        </a:xfrm>
        <a:prstGeom prst="rect">
          <a:avLst/>
        </a:prstGeom>
        <a:noFill/>
      </xdr:spPr>
    </xdr:pic>
    <xdr:clientData/>
  </xdr:twoCellAnchor>
  <xdr:twoCellAnchor editAs="oneCell">
    <xdr:from>
      <xdr:col>0</xdr:col>
      <xdr:colOff>57150</xdr:colOff>
      <xdr:row>52</xdr:row>
      <xdr:rowOff>137065</xdr:rowOff>
    </xdr:from>
    <xdr:to>
      <xdr:col>15</xdr:col>
      <xdr:colOff>57150</xdr:colOff>
      <xdr:row>61</xdr:row>
      <xdr:rowOff>182264</xdr:rowOff>
    </xdr:to>
    <xdr:pic>
      <xdr:nvPicPr>
        <xdr:cNvPr id="5" name="Picture 4">
          <a:extLst>
            <a:ext uri="{FF2B5EF4-FFF2-40B4-BE49-F238E27FC236}">
              <a16:creationId xmlns:a16="http://schemas.microsoft.com/office/drawing/2014/main" id="{B097161B-8F54-4DA9-9727-FA12D08DE35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10900315"/>
          <a:ext cx="8382000" cy="1873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1209675</xdr:colOff>
      <xdr:row>0</xdr:row>
      <xdr:rowOff>247650</xdr:rowOff>
    </xdr:from>
    <xdr:to>
      <xdr:col>8</xdr:col>
      <xdr:colOff>3175</xdr:colOff>
      <xdr:row>3</xdr:row>
      <xdr:rowOff>114300</xdr:rowOff>
    </xdr:to>
    <xdr:pic>
      <xdr:nvPicPr>
        <xdr:cNvPr id="2" name="Picture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53100" y="247650"/>
          <a:ext cx="1190625" cy="514350"/>
        </a:xfrm>
        <a:prstGeom prst="rect">
          <a:avLst/>
        </a:prstGeom>
        <a:noFill/>
      </xdr:spPr>
    </xdr:pic>
    <xdr:clientData/>
  </xdr:twoCellAnchor>
  <xdr:twoCellAnchor editAs="oneCell">
    <xdr:from>
      <xdr:col>1</xdr:col>
      <xdr:colOff>76199</xdr:colOff>
      <xdr:row>0</xdr:row>
      <xdr:rowOff>200025</xdr:rowOff>
    </xdr:from>
    <xdr:to>
      <xdr:col>2</xdr:col>
      <xdr:colOff>647700</xdr:colOff>
      <xdr:row>4</xdr:row>
      <xdr:rowOff>66676</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a:stretch>
          <a:fillRect/>
        </a:stretch>
      </xdr:blipFill>
      <xdr:spPr>
        <a:xfrm>
          <a:off x="257174" y="200025"/>
          <a:ext cx="704851" cy="70485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teach@wi.g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60"/>
  <sheetViews>
    <sheetView tabSelected="1" showWhiteSpace="0" view="pageLayout" zoomScaleNormal="100" workbookViewId="0">
      <selection activeCell="A28" sqref="A28:I28"/>
    </sheetView>
  </sheetViews>
  <sheetFormatPr defaultRowHeight="15" x14ac:dyDescent="0.25"/>
  <cols>
    <col min="2" max="2" width="10.140625" customWidth="1"/>
    <col min="8" max="8" width="15" customWidth="1"/>
    <col min="9" max="9" width="15.42578125" customWidth="1"/>
  </cols>
  <sheetData>
    <row r="1" spans="1:9" ht="21" customHeight="1" x14ac:dyDescent="0.3">
      <c r="A1" s="15"/>
      <c r="B1" s="205" t="s">
        <v>410</v>
      </c>
      <c r="C1" s="206"/>
      <c r="D1" s="206"/>
      <c r="E1" s="206"/>
      <c r="F1" s="206"/>
      <c r="G1" s="206"/>
      <c r="H1" s="206"/>
      <c r="I1" s="16"/>
    </row>
    <row r="2" spans="1:9" ht="11.25" customHeight="1" x14ac:dyDescent="0.3">
      <c r="A2" s="15"/>
      <c r="B2" s="15"/>
      <c r="C2" s="15"/>
      <c r="D2" s="17"/>
      <c r="E2" s="17"/>
      <c r="F2" s="17"/>
      <c r="G2" s="17"/>
      <c r="H2" s="17"/>
      <c r="I2" s="17"/>
    </row>
    <row r="3" spans="1:9" ht="18.75" x14ac:dyDescent="0.3">
      <c r="A3" s="15"/>
      <c r="B3" s="15"/>
      <c r="C3" s="207" t="s">
        <v>4</v>
      </c>
      <c r="D3" s="208"/>
      <c r="E3" s="208"/>
      <c r="F3" s="208"/>
      <c r="G3" s="208"/>
      <c r="H3" s="16"/>
      <c r="I3" s="16"/>
    </row>
    <row r="4" spans="1:9" x14ac:dyDescent="0.25">
      <c r="A4" s="15"/>
      <c r="B4" s="15"/>
      <c r="C4" s="18"/>
      <c r="D4" s="18"/>
      <c r="E4" s="18"/>
      <c r="F4" s="18"/>
      <c r="G4" s="18"/>
      <c r="H4" s="18"/>
      <c r="I4" s="19"/>
    </row>
    <row r="5" spans="1:9" x14ac:dyDescent="0.25">
      <c r="A5" s="15"/>
      <c r="B5" s="15"/>
      <c r="C5" s="18"/>
      <c r="D5" s="18"/>
      <c r="E5" s="18"/>
      <c r="F5" s="18"/>
      <c r="G5" s="18"/>
      <c r="H5" s="18"/>
      <c r="I5" s="19"/>
    </row>
    <row r="6" spans="1:9" x14ac:dyDescent="0.25">
      <c r="A6" s="209" t="s">
        <v>419</v>
      </c>
      <c r="B6" s="210"/>
      <c r="C6" s="210"/>
      <c r="D6" s="210"/>
      <c r="E6" s="210"/>
      <c r="F6" s="210"/>
      <c r="G6" s="210"/>
      <c r="H6" s="210"/>
      <c r="I6" s="210"/>
    </row>
    <row r="7" spans="1:9" x14ac:dyDescent="0.25">
      <c r="A7" s="210"/>
      <c r="B7" s="210"/>
      <c r="C7" s="210"/>
      <c r="D7" s="210"/>
      <c r="E7" s="210"/>
      <c r="F7" s="210"/>
      <c r="G7" s="210"/>
      <c r="H7" s="210"/>
      <c r="I7" s="210"/>
    </row>
    <row r="8" spans="1:9" ht="9" customHeight="1" x14ac:dyDescent="0.25">
      <c r="A8" s="20"/>
      <c r="B8" s="20"/>
      <c r="C8" s="20"/>
      <c r="D8" s="20"/>
      <c r="E8" s="20"/>
      <c r="F8" s="20"/>
      <c r="G8" s="20"/>
      <c r="H8" s="20"/>
      <c r="I8" s="20"/>
    </row>
    <row r="9" spans="1:9" ht="20.25" customHeight="1" x14ac:dyDescent="0.25">
      <c r="A9" s="21" t="s">
        <v>48</v>
      </c>
      <c r="B9" s="20"/>
      <c r="C9" s="20"/>
      <c r="D9" s="20"/>
      <c r="E9" s="20"/>
      <c r="F9" s="20"/>
      <c r="G9" s="20"/>
      <c r="H9" s="20"/>
      <c r="I9" s="20"/>
    </row>
    <row r="10" spans="1:9" ht="36" customHeight="1" x14ac:dyDescent="0.25">
      <c r="A10" s="15"/>
      <c r="B10" s="211" t="s">
        <v>413</v>
      </c>
      <c r="C10" s="211"/>
      <c r="D10" s="211"/>
      <c r="E10" s="211"/>
      <c r="F10" s="211"/>
      <c r="G10" s="211"/>
      <c r="H10" s="211"/>
      <c r="I10" s="20"/>
    </row>
    <row r="11" spans="1:9" x14ac:dyDescent="0.25">
      <c r="A11" s="20"/>
      <c r="B11" s="20"/>
      <c r="C11" s="20"/>
      <c r="D11" s="20"/>
      <c r="E11" s="20"/>
      <c r="F11" s="20"/>
      <c r="G11" s="20"/>
      <c r="H11" s="20"/>
      <c r="I11" s="20"/>
    </row>
    <row r="12" spans="1:9" ht="36" customHeight="1" x14ac:dyDescent="0.25">
      <c r="A12" s="20"/>
      <c r="B12" s="211" t="s">
        <v>405</v>
      </c>
      <c r="C12" s="211"/>
      <c r="D12" s="211"/>
      <c r="E12" s="211"/>
      <c r="F12" s="211"/>
      <c r="G12" s="211"/>
      <c r="H12" s="211"/>
      <c r="I12" s="20"/>
    </row>
    <row r="13" spans="1:9" x14ac:dyDescent="0.25">
      <c r="A13" s="20"/>
      <c r="B13" s="20"/>
      <c r="C13" s="20"/>
      <c r="D13" s="20"/>
      <c r="E13" s="20"/>
      <c r="F13" s="20"/>
      <c r="G13" s="20"/>
      <c r="H13" s="20"/>
      <c r="I13" s="20"/>
    </row>
    <row r="14" spans="1:9" ht="22.5" customHeight="1" x14ac:dyDescent="0.25">
      <c r="A14" s="215" t="s">
        <v>414</v>
      </c>
      <c r="B14" s="215"/>
      <c r="C14" s="215"/>
      <c r="D14" s="22"/>
      <c r="E14" s="22"/>
      <c r="F14" s="22"/>
      <c r="G14" s="22"/>
      <c r="H14" s="22"/>
      <c r="I14" s="22"/>
    </row>
    <row r="15" spans="1:9" ht="9" customHeight="1" x14ac:dyDescent="0.25">
      <c r="A15" s="23"/>
      <c r="B15" s="23"/>
      <c r="C15" s="23"/>
      <c r="D15" s="22"/>
      <c r="E15" s="22"/>
      <c r="F15" s="22"/>
      <c r="G15" s="22"/>
      <c r="H15" s="22"/>
      <c r="I15" s="22"/>
    </row>
    <row r="16" spans="1:9" ht="15" customHeight="1" x14ac:dyDescent="0.25">
      <c r="A16" s="196" t="s">
        <v>44</v>
      </c>
      <c r="B16" s="197"/>
      <c r="C16" s="197"/>
      <c r="D16" s="197"/>
      <c r="E16" s="197"/>
      <c r="F16" s="197"/>
      <c r="G16" s="197"/>
      <c r="H16" s="197"/>
      <c r="I16" s="197"/>
    </row>
    <row r="17" spans="1:9" ht="7.5" customHeight="1" x14ac:dyDescent="0.25">
      <c r="A17" s="24"/>
      <c r="B17" s="20"/>
      <c r="C17" s="20"/>
      <c r="D17" s="20"/>
      <c r="E17" s="20"/>
      <c r="F17" s="20"/>
      <c r="G17" s="20"/>
      <c r="H17" s="20"/>
      <c r="I17" s="20"/>
    </row>
    <row r="18" spans="1:9" ht="16.5" customHeight="1" x14ac:dyDescent="0.25">
      <c r="A18" s="196" t="s">
        <v>45</v>
      </c>
      <c r="B18" s="197"/>
      <c r="C18" s="197"/>
      <c r="D18" s="197"/>
      <c r="E18" s="197"/>
      <c r="F18" s="197"/>
      <c r="G18" s="197"/>
      <c r="H18" s="197"/>
      <c r="I18" s="197"/>
    </row>
    <row r="19" spans="1:9" ht="7.5" customHeight="1" x14ac:dyDescent="0.25">
      <c r="A19" s="24"/>
      <c r="B19" s="20"/>
      <c r="C19" s="20"/>
      <c r="D19" s="20"/>
      <c r="E19" s="20"/>
      <c r="F19" s="20"/>
      <c r="G19" s="20"/>
      <c r="H19" s="20"/>
      <c r="I19" s="20"/>
    </row>
    <row r="20" spans="1:9" ht="15" customHeight="1" x14ac:dyDescent="0.25">
      <c r="A20" s="196" t="s">
        <v>50</v>
      </c>
      <c r="B20" s="197"/>
      <c r="C20" s="197"/>
      <c r="D20" s="197"/>
      <c r="E20" s="197"/>
      <c r="F20" s="197"/>
      <c r="G20" s="197"/>
      <c r="H20" s="197"/>
      <c r="I20" s="197"/>
    </row>
    <row r="21" spans="1:9" ht="7.5" customHeight="1" x14ac:dyDescent="0.25">
      <c r="A21" s="97"/>
      <c r="B21" s="98"/>
      <c r="C21" s="98"/>
      <c r="D21" s="98"/>
      <c r="E21" s="98"/>
      <c r="F21" s="98"/>
      <c r="G21" s="98"/>
      <c r="H21" s="98"/>
      <c r="I21" s="98"/>
    </row>
    <row r="22" spans="1:9" ht="31.5" customHeight="1" x14ac:dyDescent="0.25">
      <c r="A22" s="196" t="s">
        <v>100</v>
      </c>
      <c r="B22" s="196"/>
      <c r="C22" s="196"/>
      <c r="D22" s="196"/>
      <c r="E22" s="196"/>
      <c r="F22" s="196"/>
      <c r="G22" s="196"/>
      <c r="H22" s="196"/>
      <c r="I22" s="196"/>
    </row>
    <row r="23" spans="1:9" ht="20.25" customHeight="1" x14ac:dyDescent="0.3">
      <c r="A23" s="126"/>
      <c r="B23" s="201" t="s">
        <v>415</v>
      </c>
      <c r="C23" s="201"/>
      <c r="D23" s="201"/>
      <c r="E23" s="202"/>
      <c r="F23" s="202"/>
      <c r="G23" s="202"/>
      <c r="H23" s="202"/>
      <c r="I23" s="126"/>
    </row>
    <row r="24" spans="1:9" ht="18" customHeight="1" x14ac:dyDescent="0.25">
      <c r="A24" s="203" t="s">
        <v>438</v>
      </c>
      <c r="B24" s="204"/>
      <c r="C24" s="204"/>
      <c r="D24" s="204"/>
      <c r="E24" s="204"/>
      <c r="F24" s="204"/>
      <c r="G24" s="204"/>
      <c r="H24" s="204"/>
      <c r="I24" s="204"/>
    </row>
    <row r="25" spans="1:9" ht="10.5" customHeight="1" x14ac:dyDescent="0.25">
      <c r="A25" s="129"/>
      <c r="B25" s="130"/>
      <c r="C25" s="130"/>
      <c r="D25" s="130"/>
      <c r="E25" s="130"/>
      <c r="F25" s="130"/>
      <c r="G25" s="130"/>
      <c r="H25" s="130"/>
      <c r="I25" s="130"/>
    </row>
    <row r="26" spans="1:9" ht="31.5" customHeight="1" x14ac:dyDescent="0.25">
      <c r="A26" s="198" t="s">
        <v>420</v>
      </c>
      <c r="B26" s="200"/>
      <c r="C26" s="200"/>
      <c r="D26" s="200"/>
      <c r="E26" s="200"/>
      <c r="F26" s="200"/>
      <c r="G26" s="200"/>
      <c r="H26" s="200"/>
      <c r="I26" s="200"/>
    </row>
    <row r="27" spans="1:9" ht="7.5" customHeight="1" x14ac:dyDescent="0.25">
      <c r="A27" s="15"/>
      <c r="B27" s="24"/>
      <c r="C27" s="24"/>
      <c r="D27" s="24"/>
      <c r="E27" s="24"/>
      <c r="F27" s="24"/>
      <c r="G27" s="24"/>
      <c r="H27" s="24"/>
      <c r="I27" s="24"/>
    </row>
    <row r="28" spans="1:9" ht="62.25" customHeight="1" x14ac:dyDescent="0.25">
      <c r="A28" s="198" t="s">
        <v>51</v>
      </c>
      <c r="B28" s="199"/>
      <c r="C28" s="199"/>
      <c r="D28" s="199"/>
      <c r="E28" s="199"/>
      <c r="F28" s="199"/>
      <c r="G28" s="199"/>
      <c r="H28" s="199"/>
      <c r="I28" s="199"/>
    </row>
    <row r="29" spans="1:9" ht="9.75" customHeight="1" x14ac:dyDescent="0.25">
      <c r="A29" s="25"/>
      <c r="B29" s="26"/>
      <c r="C29" s="26"/>
      <c r="D29" s="26"/>
      <c r="E29" s="26"/>
      <c r="F29" s="26"/>
      <c r="G29" s="26"/>
      <c r="H29" s="26"/>
      <c r="I29" s="26"/>
    </row>
    <row r="30" spans="1:9" ht="73.5" customHeight="1" x14ac:dyDescent="0.25">
      <c r="A30" s="15"/>
      <c r="B30" s="15"/>
      <c r="C30" s="225" t="s">
        <v>43</v>
      </c>
      <c r="D30" s="199"/>
      <c r="E30" s="199"/>
      <c r="F30" s="199"/>
      <c r="G30" s="199"/>
      <c r="H30" s="199"/>
      <c r="I30" s="27"/>
    </row>
    <row r="31" spans="1:9" ht="71.25" customHeight="1" x14ac:dyDescent="0.25">
      <c r="A31" s="24"/>
      <c r="B31" s="20"/>
      <c r="C31" s="20"/>
      <c r="D31" s="20"/>
      <c r="E31" s="20"/>
      <c r="F31" s="20"/>
      <c r="G31" s="20"/>
      <c r="H31" s="20"/>
      <c r="I31" s="20"/>
    </row>
    <row r="32" spans="1:9" ht="22.5" customHeight="1" x14ac:dyDescent="0.25">
      <c r="A32" s="24"/>
      <c r="B32" s="20"/>
      <c r="C32" s="20"/>
      <c r="D32" s="20"/>
      <c r="E32" s="20"/>
      <c r="F32" s="20"/>
      <c r="G32" s="20"/>
      <c r="H32" s="20"/>
      <c r="I32" s="20"/>
    </row>
    <row r="33" spans="1:9" ht="20.25" customHeight="1" x14ac:dyDescent="0.25">
      <c r="A33" s="196" t="s">
        <v>46</v>
      </c>
      <c r="B33" s="197"/>
      <c r="C33" s="197"/>
      <c r="D33" s="197"/>
      <c r="E33" s="197"/>
      <c r="F33" s="197"/>
      <c r="G33" s="197"/>
      <c r="H33" s="197"/>
      <c r="I33" s="197"/>
    </row>
    <row r="34" spans="1:9" ht="7.5" customHeight="1" x14ac:dyDescent="0.25">
      <c r="A34" s="24"/>
      <c r="B34" s="20"/>
      <c r="C34" s="20"/>
      <c r="D34" s="20"/>
      <c r="E34" s="20"/>
      <c r="F34" s="20"/>
      <c r="G34" s="20"/>
      <c r="H34" s="20"/>
      <c r="I34" s="20"/>
    </row>
    <row r="35" spans="1:9" ht="30.75" customHeight="1" x14ac:dyDescent="0.25">
      <c r="A35" s="196" t="s">
        <v>47</v>
      </c>
      <c r="B35" s="197"/>
      <c r="C35" s="197"/>
      <c r="D35" s="197"/>
      <c r="E35" s="197"/>
      <c r="F35" s="197"/>
      <c r="G35" s="197"/>
      <c r="H35" s="197"/>
      <c r="I35" s="197"/>
    </row>
    <row r="36" spans="1:9" ht="7.5" customHeight="1" thickBot="1" x14ac:dyDescent="0.3">
      <c r="A36" s="24"/>
      <c r="B36" s="20"/>
      <c r="C36" s="20"/>
      <c r="D36" s="20"/>
      <c r="E36" s="20"/>
      <c r="F36" s="20"/>
      <c r="G36" s="20"/>
      <c r="H36" s="20"/>
      <c r="I36" s="20"/>
    </row>
    <row r="37" spans="1:9" ht="15" customHeight="1" thickBot="1" x14ac:dyDescent="0.3">
      <c r="A37" s="212" t="s">
        <v>416</v>
      </c>
      <c r="B37" s="213"/>
      <c r="C37" s="214"/>
      <c r="D37" s="109"/>
      <c r="E37" s="110"/>
      <c r="F37" s="110"/>
      <c r="G37" s="110"/>
      <c r="H37" s="110"/>
      <c r="I37" s="110"/>
    </row>
    <row r="38" spans="1:9" ht="11.25" customHeight="1" x14ac:dyDescent="0.25">
      <c r="A38" s="24"/>
      <c r="B38" s="20"/>
      <c r="C38" s="20"/>
      <c r="D38" s="20"/>
      <c r="E38" s="20"/>
      <c r="F38" s="20"/>
      <c r="G38" s="20"/>
      <c r="H38" s="20"/>
      <c r="I38" s="20"/>
    </row>
    <row r="39" spans="1:9" ht="18.75" x14ac:dyDescent="0.25">
      <c r="A39" s="215" t="s">
        <v>9</v>
      </c>
      <c r="B39" s="226"/>
      <c r="C39" s="226"/>
      <c r="D39" s="22"/>
      <c r="E39" s="22"/>
      <c r="F39" s="22"/>
      <c r="G39" s="22"/>
      <c r="H39" s="22"/>
      <c r="I39" s="22"/>
    </row>
    <row r="40" spans="1:9" ht="9" customHeight="1" x14ac:dyDescent="0.25">
      <c r="A40" s="23"/>
      <c r="B40" s="20"/>
      <c r="C40" s="20"/>
      <c r="D40" s="22"/>
      <c r="E40" s="22"/>
      <c r="F40" s="22"/>
      <c r="G40" s="22"/>
      <c r="H40" s="22"/>
      <c r="I40" s="22"/>
    </row>
    <row r="41" spans="1:9" ht="30.75" customHeight="1" x14ac:dyDescent="0.25">
      <c r="A41" s="196" t="s">
        <v>76</v>
      </c>
      <c r="B41" s="196"/>
      <c r="C41" s="196"/>
      <c r="D41" s="196"/>
      <c r="E41" s="196"/>
      <c r="F41" s="196"/>
      <c r="G41" s="196"/>
      <c r="H41" s="196"/>
      <c r="I41" s="196"/>
    </row>
    <row r="42" spans="1:9" ht="7.5" customHeight="1" x14ac:dyDescent="0.25">
      <c r="A42" s="24"/>
      <c r="B42" s="24"/>
      <c r="C42" s="24"/>
      <c r="D42" s="24"/>
      <c r="E42" s="24"/>
      <c r="F42" s="24"/>
      <c r="G42" s="24"/>
      <c r="H42" s="24"/>
      <c r="I42" s="24"/>
    </row>
    <row r="43" spans="1:9" ht="27.75" customHeight="1" x14ac:dyDescent="0.25">
      <c r="A43" s="197" t="s">
        <v>406</v>
      </c>
      <c r="B43" s="197"/>
      <c r="C43" s="197"/>
      <c r="D43" s="197"/>
      <c r="E43" s="197"/>
      <c r="F43" s="197"/>
      <c r="G43" s="197"/>
      <c r="H43" s="197"/>
      <c r="I43" s="197"/>
    </row>
    <row r="44" spans="1:9" ht="9.75" customHeight="1" x14ac:dyDescent="0.25">
      <c r="A44" s="20"/>
      <c r="B44" s="20"/>
      <c r="C44" s="20"/>
      <c r="D44" s="20"/>
      <c r="E44" s="20"/>
      <c r="F44" s="20"/>
      <c r="G44" s="20"/>
      <c r="H44" s="20"/>
      <c r="I44" s="20"/>
    </row>
    <row r="45" spans="1:9" x14ac:dyDescent="0.25">
      <c r="A45" s="224" t="s">
        <v>408</v>
      </c>
      <c r="B45" s="224"/>
      <c r="C45" s="224"/>
      <c r="D45" s="224"/>
      <c r="E45" s="224"/>
      <c r="F45" s="224"/>
      <c r="G45" s="224"/>
      <c r="H45" s="224"/>
      <c r="I45" s="224"/>
    </row>
    <row r="46" spans="1:9" ht="7.5" customHeight="1" thickBot="1" x14ac:dyDescent="0.3">
      <c r="A46" s="197"/>
      <c r="B46" s="197"/>
      <c r="C46" s="197"/>
      <c r="D46" s="197"/>
      <c r="E46" s="197"/>
      <c r="F46" s="197"/>
      <c r="G46" s="197"/>
      <c r="H46" s="197"/>
      <c r="I46" s="197"/>
    </row>
    <row r="47" spans="1:9" ht="45" customHeight="1" thickBot="1" x14ac:dyDescent="0.3">
      <c r="A47" s="221" t="s">
        <v>77</v>
      </c>
      <c r="B47" s="222"/>
      <c r="C47" s="222"/>
      <c r="D47" s="222"/>
      <c r="E47" s="222"/>
      <c r="F47" s="222"/>
      <c r="G47" s="222"/>
      <c r="H47" s="222"/>
      <c r="I47" s="223"/>
    </row>
    <row r="48" spans="1:9" ht="8.25" customHeight="1" x14ac:dyDescent="0.25">
      <c r="A48" s="20"/>
      <c r="B48" s="20"/>
      <c r="C48" s="20"/>
      <c r="D48" s="20"/>
      <c r="E48" s="20"/>
      <c r="F48" s="20"/>
      <c r="G48" s="20"/>
      <c r="H48" s="20"/>
      <c r="I48" s="20"/>
    </row>
    <row r="49" spans="1:9" ht="18.75" x14ac:dyDescent="0.25">
      <c r="A49" s="28" t="s">
        <v>0</v>
      </c>
      <c r="B49" s="22"/>
      <c r="C49" s="22"/>
      <c r="D49" s="22"/>
      <c r="E49" s="22"/>
      <c r="F49" s="22"/>
      <c r="G49" s="22"/>
      <c r="H49" s="22"/>
      <c r="I49" s="22"/>
    </row>
    <row r="50" spans="1:9" ht="9" customHeight="1" x14ac:dyDescent="0.25">
      <c r="A50" s="28"/>
      <c r="B50" s="22"/>
      <c r="C50" s="22"/>
      <c r="D50" s="22"/>
      <c r="E50" s="22"/>
      <c r="F50" s="22"/>
      <c r="G50" s="22"/>
      <c r="H50" s="22"/>
      <c r="I50" s="22"/>
    </row>
    <row r="51" spans="1:9" x14ac:dyDescent="0.25">
      <c r="A51" s="218" t="s">
        <v>417</v>
      </c>
      <c r="B51" s="218"/>
      <c r="C51" s="218"/>
      <c r="D51" s="218"/>
      <c r="E51" s="218"/>
      <c r="F51" s="218"/>
      <c r="G51" s="218"/>
      <c r="H51" s="218"/>
      <c r="I51" s="218"/>
    </row>
    <row r="52" spans="1:9" x14ac:dyDescent="0.25">
      <c r="A52" s="218"/>
      <c r="B52" s="218"/>
      <c r="C52" s="218"/>
      <c r="D52" s="218"/>
      <c r="E52" s="218"/>
      <c r="F52" s="218"/>
      <c r="G52" s="218"/>
      <c r="H52" s="218"/>
      <c r="I52" s="218"/>
    </row>
    <row r="53" spans="1:9" x14ac:dyDescent="0.25">
      <c r="A53" s="29"/>
      <c r="B53" s="29"/>
      <c r="C53" s="29"/>
      <c r="D53" s="29"/>
      <c r="E53" s="29"/>
      <c r="F53" s="29"/>
      <c r="G53" s="29"/>
      <c r="H53" s="29"/>
      <c r="I53" s="29"/>
    </row>
    <row r="54" spans="1:9" x14ac:dyDescent="0.25">
      <c r="A54" s="15"/>
      <c r="B54" s="219" t="s">
        <v>70</v>
      </c>
      <c r="C54" s="219"/>
      <c r="D54" s="15"/>
      <c r="E54" s="220" t="s">
        <v>1</v>
      </c>
      <c r="F54" s="220"/>
      <c r="G54" s="15"/>
      <c r="H54" s="15"/>
      <c r="I54" s="15"/>
    </row>
    <row r="55" spans="1:9" x14ac:dyDescent="0.25">
      <c r="A55" s="15"/>
      <c r="B55" s="30" t="s">
        <v>52</v>
      </c>
      <c r="C55" s="15"/>
      <c r="D55" s="31" t="s">
        <v>69</v>
      </c>
      <c r="E55" s="15" t="s">
        <v>2</v>
      </c>
      <c r="F55" s="15"/>
      <c r="G55" s="15"/>
      <c r="H55" s="15"/>
      <c r="I55" s="15"/>
    </row>
    <row r="56" spans="1:9" x14ac:dyDescent="0.25">
      <c r="A56" s="15"/>
      <c r="B56" s="15"/>
      <c r="C56" s="15"/>
      <c r="D56" s="15"/>
      <c r="E56" s="15" t="s">
        <v>3</v>
      </c>
      <c r="F56" s="15"/>
      <c r="G56" s="15"/>
      <c r="H56" s="15"/>
      <c r="I56" s="15"/>
    </row>
    <row r="57" spans="1:9" x14ac:dyDescent="0.25">
      <c r="A57" s="15"/>
      <c r="B57" s="15"/>
      <c r="C57" s="15"/>
      <c r="D57" s="15"/>
      <c r="E57" s="15" t="s">
        <v>49</v>
      </c>
      <c r="F57" s="15"/>
      <c r="G57" s="15"/>
      <c r="H57" s="15"/>
      <c r="I57" s="15"/>
    </row>
    <row r="58" spans="1:9" ht="22.5" customHeight="1" x14ac:dyDescent="0.25">
      <c r="A58" s="15"/>
      <c r="B58" s="15"/>
      <c r="C58" s="15"/>
      <c r="D58" s="15"/>
      <c r="E58" s="15"/>
      <c r="F58" s="15"/>
      <c r="G58" s="15"/>
      <c r="H58" s="15"/>
      <c r="I58" s="15"/>
    </row>
    <row r="59" spans="1:9" ht="24.75" customHeight="1" x14ac:dyDescent="0.25">
      <c r="A59" s="216" t="s">
        <v>418</v>
      </c>
      <c r="B59" s="217"/>
      <c r="C59" s="217"/>
      <c r="D59" s="217"/>
      <c r="E59" s="217"/>
      <c r="F59" s="217"/>
      <c r="G59" s="217"/>
      <c r="H59" s="217"/>
      <c r="I59" s="217"/>
    </row>
    <row r="60" spans="1:9" ht="18.75" x14ac:dyDescent="0.3">
      <c r="A60" s="14"/>
      <c r="B60" s="14"/>
      <c r="C60" s="14"/>
      <c r="D60" s="14"/>
      <c r="E60" s="14"/>
      <c r="F60" s="14"/>
      <c r="G60" s="14"/>
      <c r="H60" s="14"/>
      <c r="I60" s="14"/>
    </row>
  </sheetData>
  <sheetProtection algorithmName="SHA-512" hashValue="Msanaas/Su/k3kAqThwfrOyD3l2jsAPj80c2WN4u1rNaJutItER+CC3vj3X8vh1IGoFHQkV0cnKbIV0JBUogww==" saltValue="/vmSy/Lkb5AZENLKC3goYA==" spinCount="100000" sheet="1" objects="1" scenarios="1"/>
  <mergeCells count="28">
    <mergeCell ref="A37:C37"/>
    <mergeCell ref="A14:C14"/>
    <mergeCell ref="A59:I59"/>
    <mergeCell ref="A46:I46"/>
    <mergeCell ref="A51:I52"/>
    <mergeCell ref="B54:C54"/>
    <mergeCell ref="E54:F54"/>
    <mergeCell ref="A47:I47"/>
    <mergeCell ref="A45:I45"/>
    <mergeCell ref="C30:H30"/>
    <mergeCell ref="A33:I33"/>
    <mergeCell ref="A35:I35"/>
    <mergeCell ref="A41:I41"/>
    <mergeCell ref="A43:I43"/>
    <mergeCell ref="A39:C39"/>
    <mergeCell ref="A16:I16"/>
    <mergeCell ref="B1:H1"/>
    <mergeCell ref="C3:G3"/>
    <mergeCell ref="A6:I7"/>
    <mergeCell ref="B10:H10"/>
    <mergeCell ref="B12:H12"/>
    <mergeCell ref="A18:I18"/>
    <mergeCell ref="A20:I20"/>
    <mergeCell ref="A22:I22"/>
    <mergeCell ref="A28:I28"/>
    <mergeCell ref="A26:I26"/>
    <mergeCell ref="B23:H23"/>
    <mergeCell ref="A24:I24"/>
  </mergeCells>
  <hyperlinks>
    <hyperlink ref="B55" r:id="rId1" xr:uid="{00000000-0004-0000-0000-000000000000}"/>
  </hyperlinks>
  <pageMargins left="0.51041666666666663" right="0.42708333333333331" top="0.5" bottom="0.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34"/>
  <sheetViews>
    <sheetView view="pageLayout" zoomScaleNormal="100" workbookViewId="0">
      <selection activeCell="C32" sqref="C32"/>
    </sheetView>
  </sheetViews>
  <sheetFormatPr defaultRowHeight="15" x14ac:dyDescent="0.25"/>
  <cols>
    <col min="1" max="1" width="48.140625" bestFit="1" customWidth="1"/>
    <col min="2" max="2" width="9.85546875" customWidth="1"/>
    <col min="3" max="3" width="54.7109375" bestFit="1" customWidth="1"/>
  </cols>
  <sheetData>
    <row r="1" spans="1:3" ht="21" x14ac:dyDescent="0.25">
      <c r="A1" s="229" t="s">
        <v>437</v>
      </c>
      <c r="B1" s="229"/>
      <c r="C1" s="229"/>
    </row>
    <row r="2" spans="1:3" ht="21" x14ac:dyDescent="0.25">
      <c r="A2" s="229" t="s">
        <v>99</v>
      </c>
      <c r="B2" s="229"/>
      <c r="C2" s="229"/>
    </row>
    <row r="3" spans="1:3" ht="21" x14ac:dyDescent="0.25">
      <c r="A3" s="229" t="s">
        <v>439</v>
      </c>
      <c r="B3" s="229"/>
      <c r="C3" s="229"/>
    </row>
    <row r="4" spans="1:3" x14ac:dyDescent="0.25">
      <c r="A4" s="230" t="s">
        <v>42</v>
      </c>
      <c r="B4" s="230"/>
      <c r="C4" s="230"/>
    </row>
    <row r="5" spans="1:3" x14ac:dyDescent="0.25">
      <c r="A5" s="127"/>
      <c r="B5" s="127"/>
      <c r="C5" s="127"/>
    </row>
    <row r="6" spans="1:3" ht="18.75" x14ac:dyDescent="0.3">
      <c r="A6" s="201" t="s">
        <v>415</v>
      </c>
      <c r="B6" s="201"/>
      <c r="C6" s="201"/>
    </row>
    <row r="7" spans="1:3" ht="18.75" x14ac:dyDescent="0.3">
      <c r="A7" s="1"/>
      <c r="B7" s="1"/>
      <c r="C7" s="1"/>
    </row>
    <row r="8" spans="1:3" x14ac:dyDescent="0.25">
      <c r="A8" s="96"/>
    </row>
    <row r="9" spans="1:3" ht="18.75" x14ac:dyDescent="0.25">
      <c r="A9" s="111" t="s">
        <v>85</v>
      </c>
      <c r="C9" s="111" t="s">
        <v>86</v>
      </c>
    </row>
    <row r="10" spans="1:3" x14ac:dyDescent="0.25">
      <c r="A10" s="112" t="s">
        <v>98</v>
      </c>
      <c r="C10" s="112" t="s">
        <v>96</v>
      </c>
    </row>
    <row r="11" spans="1:3" x14ac:dyDescent="0.25">
      <c r="C11" s="96"/>
    </row>
    <row r="12" spans="1:3" ht="15" customHeight="1" x14ac:dyDescent="0.25">
      <c r="A12" s="113" t="s">
        <v>79</v>
      </c>
      <c r="B12" s="114"/>
      <c r="C12" s="115" t="s">
        <v>105</v>
      </c>
    </row>
    <row r="13" spans="1:3" ht="15" customHeight="1" x14ac:dyDescent="0.25">
      <c r="A13" s="113" t="s">
        <v>80</v>
      </c>
      <c r="B13" s="114"/>
      <c r="C13" s="115" t="s">
        <v>84</v>
      </c>
    </row>
    <row r="14" spans="1:3" ht="15" customHeight="1" x14ac:dyDescent="0.25">
      <c r="A14" s="113" t="s">
        <v>14</v>
      </c>
      <c r="B14" s="114"/>
      <c r="C14" s="115" t="s">
        <v>83</v>
      </c>
    </row>
    <row r="15" spans="1:3" ht="15" customHeight="1" x14ac:dyDescent="0.25">
      <c r="A15" s="113" t="s">
        <v>15</v>
      </c>
      <c r="B15" s="114"/>
      <c r="C15" s="115" t="s">
        <v>114</v>
      </c>
    </row>
    <row r="16" spans="1:3" ht="15" customHeight="1" x14ac:dyDescent="0.25">
      <c r="A16" s="113" t="s">
        <v>72</v>
      </c>
      <c r="B16" s="114"/>
      <c r="C16" s="115" t="s">
        <v>108</v>
      </c>
    </row>
    <row r="17" spans="1:3" ht="15" customHeight="1" x14ac:dyDescent="0.25">
      <c r="A17" s="113" t="s">
        <v>17</v>
      </c>
      <c r="B17" s="114"/>
      <c r="C17" s="115" t="s">
        <v>109</v>
      </c>
    </row>
    <row r="18" spans="1:3" ht="15" customHeight="1" x14ac:dyDescent="0.25">
      <c r="A18" s="113" t="s">
        <v>18</v>
      </c>
      <c r="B18" s="114"/>
    </row>
    <row r="19" spans="1:3" ht="15" customHeight="1" x14ac:dyDescent="0.25">
      <c r="A19" s="113" t="s">
        <v>19</v>
      </c>
      <c r="B19" s="114"/>
    </row>
    <row r="20" spans="1:3" ht="15" customHeight="1" x14ac:dyDescent="0.25">
      <c r="A20" s="113" t="s">
        <v>20</v>
      </c>
      <c r="B20" s="114"/>
      <c r="C20" s="141" t="s">
        <v>97</v>
      </c>
    </row>
    <row r="21" spans="1:3" ht="15" customHeight="1" x14ac:dyDescent="0.25">
      <c r="A21" s="113" t="s">
        <v>110</v>
      </c>
      <c r="B21" s="114"/>
      <c r="C21" s="115"/>
    </row>
    <row r="22" spans="1:3" ht="15" customHeight="1" x14ac:dyDescent="0.25">
      <c r="A22" s="113" t="s">
        <v>81</v>
      </c>
      <c r="B22" s="114"/>
      <c r="C22" s="115"/>
    </row>
    <row r="23" spans="1:3" ht="15" customHeight="1" x14ac:dyDescent="0.25">
      <c r="A23" s="113" t="s">
        <v>21</v>
      </c>
      <c r="B23" s="114"/>
      <c r="C23" s="115"/>
    </row>
    <row r="24" spans="1:3" ht="15" customHeight="1" x14ac:dyDescent="0.25">
      <c r="A24" s="113" t="s">
        <v>22</v>
      </c>
      <c r="B24" s="114"/>
    </row>
    <row r="25" spans="1:3" ht="15" customHeight="1" x14ac:dyDescent="0.25">
      <c r="A25" s="113" t="s">
        <v>23</v>
      </c>
      <c r="B25" s="114"/>
    </row>
    <row r="26" spans="1:3" ht="15" customHeight="1" x14ac:dyDescent="0.25">
      <c r="A26" s="113" t="s">
        <v>24</v>
      </c>
      <c r="B26" s="114"/>
      <c r="C26" s="116"/>
    </row>
    <row r="27" spans="1:3" ht="15" customHeight="1" x14ac:dyDescent="0.25">
      <c r="A27" s="113" t="s">
        <v>113</v>
      </c>
      <c r="B27" s="114"/>
    </row>
    <row r="28" spans="1:3" ht="15" customHeight="1" x14ac:dyDescent="0.25">
      <c r="A28" s="113" t="s">
        <v>25</v>
      </c>
      <c r="B28" s="114"/>
    </row>
    <row r="29" spans="1:3" ht="15" customHeight="1" x14ac:dyDescent="0.25">
      <c r="A29" s="113" t="s">
        <v>111</v>
      </c>
      <c r="B29" s="114"/>
    </row>
    <row r="30" spans="1:3" ht="15" customHeight="1" x14ac:dyDescent="0.25">
      <c r="A30" s="113" t="s">
        <v>112</v>
      </c>
      <c r="B30" s="114"/>
    </row>
    <row r="31" spans="1:3" x14ac:dyDescent="0.25">
      <c r="A31" s="96"/>
    </row>
    <row r="34" spans="1:3" x14ac:dyDescent="0.25">
      <c r="A34" s="227" t="s">
        <v>438</v>
      </c>
      <c r="B34" s="228"/>
      <c r="C34" s="228"/>
    </row>
  </sheetData>
  <sheetProtection algorithmName="SHA-512" hashValue="kuBflY5HaV7DGQJt7JGJYmiaDwUB4IcMPmyNrFPsxOZlB8VhiKwJTg+ayELnX/7Jyff6EdUN9w+cOZFYZaGGiQ==" saltValue="MioLi7YFwPUL80fw+wK0mw==" spinCount="100000" sheet="1" objects="1" scenarios="1"/>
  <mergeCells count="6">
    <mergeCell ref="A34:C34"/>
    <mergeCell ref="A1:C1"/>
    <mergeCell ref="A2:C2"/>
    <mergeCell ref="A3:C3"/>
    <mergeCell ref="A4:C4"/>
    <mergeCell ref="A6:C6"/>
  </mergeCells>
  <pageMargins left="0.7" right="0.7" top="0.75" bottom="0.75" header="0.3" footer="0.3"/>
  <pageSetup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117"/>
  <sheetViews>
    <sheetView showWhiteSpace="0" view="pageLayout" zoomScaleNormal="100" workbookViewId="0">
      <selection activeCell="I45" sqref="I45:J45"/>
    </sheetView>
  </sheetViews>
  <sheetFormatPr defaultRowHeight="15" x14ac:dyDescent="0.25"/>
  <cols>
    <col min="1" max="1" width="8.28515625" customWidth="1"/>
    <col min="2" max="2" width="8.140625" customWidth="1"/>
    <col min="3" max="3" width="12" customWidth="1"/>
    <col min="4" max="4" width="10.5703125" customWidth="1"/>
    <col min="7" max="7" width="12.28515625" customWidth="1"/>
    <col min="8" max="8" width="5.140625" customWidth="1"/>
    <col min="9" max="9" width="8.42578125" customWidth="1"/>
    <col min="10" max="10" width="3.28515625" customWidth="1"/>
    <col min="12" max="12" width="4.5703125" customWidth="1"/>
    <col min="14" max="14" width="7.85546875" customWidth="1"/>
    <col min="15" max="15" width="8.5703125" customWidth="1"/>
    <col min="16" max="16" width="8.42578125" customWidth="1"/>
  </cols>
  <sheetData>
    <row r="1" spans="1:18" ht="15" customHeight="1" x14ac:dyDescent="0.25">
      <c r="A1" s="262" t="s">
        <v>410</v>
      </c>
      <c r="B1" s="206"/>
      <c r="C1" s="206"/>
      <c r="D1" s="206"/>
      <c r="E1" s="206"/>
      <c r="F1" s="206"/>
      <c r="G1" s="206"/>
      <c r="H1" s="206"/>
      <c r="I1" s="206"/>
      <c r="J1" s="206"/>
      <c r="K1" s="206"/>
      <c r="L1" s="206"/>
      <c r="M1" s="224"/>
      <c r="N1" s="224"/>
      <c r="O1" s="224"/>
      <c r="P1" s="224"/>
      <c r="Q1" s="15"/>
      <c r="R1" s="15"/>
    </row>
    <row r="2" spans="1:18" ht="9" customHeight="1" x14ac:dyDescent="0.25">
      <c r="A2" s="15"/>
      <c r="B2" s="15"/>
      <c r="C2" s="15"/>
      <c r="D2" s="15"/>
      <c r="E2" s="15"/>
      <c r="F2" s="15"/>
      <c r="G2" s="15"/>
      <c r="H2" s="15"/>
      <c r="I2" s="15"/>
      <c r="J2" s="15"/>
      <c r="K2" s="15"/>
      <c r="L2" s="15"/>
      <c r="M2" s="15"/>
      <c r="N2" s="15"/>
      <c r="O2" s="15"/>
      <c r="P2" s="15"/>
      <c r="Q2" s="15"/>
      <c r="R2" s="15"/>
    </row>
    <row r="3" spans="1:18" ht="9" customHeight="1" x14ac:dyDescent="0.25">
      <c r="A3" s="15"/>
      <c r="B3" s="15"/>
      <c r="C3" s="15"/>
      <c r="D3" s="15"/>
      <c r="E3" s="15"/>
      <c r="F3" s="15"/>
      <c r="G3" s="15"/>
      <c r="H3" s="15"/>
      <c r="I3" s="15"/>
      <c r="J3" s="15"/>
      <c r="K3" s="15"/>
      <c r="L3" s="15"/>
      <c r="M3" s="15"/>
      <c r="N3" s="15"/>
      <c r="O3" s="15"/>
      <c r="P3" s="15"/>
      <c r="Q3" s="15"/>
      <c r="R3" s="15"/>
    </row>
    <row r="4" spans="1:18" ht="15" customHeight="1" x14ac:dyDescent="0.25">
      <c r="A4" s="262" t="s">
        <v>421</v>
      </c>
      <c r="B4" s="206"/>
      <c r="C4" s="206"/>
      <c r="D4" s="206"/>
      <c r="E4" s="206"/>
      <c r="F4" s="206"/>
      <c r="G4" s="206"/>
      <c r="H4" s="206"/>
      <c r="I4" s="206"/>
      <c r="J4" s="206"/>
      <c r="K4" s="206"/>
      <c r="L4" s="206"/>
      <c r="M4" s="224"/>
      <c r="N4" s="224"/>
      <c r="O4" s="224"/>
      <c r="P4" s="224"/>
      <c r="Q4" s="15"/>
      <c r="R4" s="15"/>
    </row>
    <row r="5" spans="1:18" ht="15" customHeight="1" x14ac:dyDescent="0.25">
      <c r="A5" s="15"/>
      <c r="B5" s="15"/>
      <c r="C5" s="15"/>
      <c r="D5" s="15"/>
      <c r="E5" s="15"/>
      <c r="F5" s="15"/>
      <c r="G5" s="15"/>
      <c r="H5" s="15"/>
      <c r="I5" s="15"/>
      <c r="J5" s="15"/>
      <c r="K5" s="15"/>
      <c r="L5" s="15"/>
      <c r="M5" s="15"/>
      <c r="N5" s="15"/>
      <c r="O5" s="15"/>
      <c r="P5" s="15"/>
      <c r="Q5" s="15"/>
      <c r="R5" s="15"/>
    </row>
    <row r="6" spans="1:18" ht="15" customHeight="1" x14ac:dyDescent="0.25">
      <c r="A6" s="31" t="s">
        <v>75</v>
      </c>
      <c r="B6" s="15"/>
      <c r="C6" s="15"/>
      <c r="D6" s="15"/>
      <c r="E6" s="15"/>
      <c r="F6" s="15"/>
      <c r="G6" s="15"/>
      <c r="H6" s="51"/>
      <c r="I6" s="32"/>
      <c r="J6" s="15"/>
      <c r="K6" s="15"/>
      <c r="L6" s="15"/>
      <c r="M6" s="15"/>
      <c r="N6" s="15"/>
      <c r="O6" s="15"/>
      <c r="P6" s="15"/>
      <c r="Q6" s="15"/>
      <c r="R6" s="15"/>
    </row>
    <row r="7" spans="1:18" ht="15" customHeight="1" x14ac:dyDescent="0.25">
      <c r="A7" s="268"/>
      <c r="B7" s="269"/>
      <c r="C7" s="269"/>
      <c r="D7" s="269"/>
      <c r="E7" s="269"/>
      <c r="F7" s="269"/>
      <c r="G7" s="269"/>
      <c r="H7" s="269"/>
      <c r="I7" s="269"/>
      <c r="J7" s="269"/>
      <c r="K7" s="269"/>
      <c r="L7" s="269"/>
      <c r="M7" s="269"/>
      <c r="N7" s="269"/>
      <c r="O7" s="269"/>
      <c r="P7" s="270"/>
      <c r="Q7" s="15"/>
      <c r="R7" s="15"/>
    </row>
    <row r="8" spans="1:18" ht="15" customHeight="1" x14ac:dyDescent="0.25">
      <c r="A8" s="271"/>
      <c r="B8" s="272"/>
      <c r="C8" s="272"/>
      <c r="D8" s="272"/>
      <c r="E8" s="272"/>
      <c r="F8" s="272"/>
      <c r="G8" s="272"/>
      <c r="H8" s="272"/>
      <c r="I8" s="272"/>
      <c r="J8" s="272"/>
      <c r="K8" s="272"/>
      <c r="L8" s="272"/>
      <c r="M8" s="272"/>
      <c r="N8" s="272"/>
      <c r="O8" s="272"/>
      <c r="P8" s="273"/>
      <c r="Q8" s="15"/>
      <c r="R8" s="15"/>
    </row>
    <row r="9" spans="1:18" ht="15" customHeight="1" x14ac:dyDescent="0.25">
      <c r="A9" s="274"/>
      <c r="B9" s="275"/>
      <c r="C9" s="275"/>
      <c r="D9" s="275"/>
      <c r="E9" s="275"/>
      <c r="F9" s="275"/>
      <c r="G9" s="275"/>
      <c r="H9" s="275"/>
      <c r="I9" s="275"/>
      <c r="J9" s="275"/>
      <c r="K9" s="275"/>
      <c r="L9" s="275"/>
      <c r="M9" s="275"/>
      <c r="N9" s="275"/>
      <c r="O9" s="275"/>
      <c r="P9" s="276"/>
      <c r="Q9" s="15"/>
      <c r="R9" s="15"/>
    </row>
    <row r="10" spans="1:18" ht="10.5" customHeight="1" x14ac:dyDescent="0.25">
      <c r="A10" s="52"/>
      <c r="B10" s="52"/>
      <c r="C10" s="52"/>
      <c r="D10" s="52"/>
      <c r="E10" s="52"/>
      <c r="F10" s="52"/>
      <c r="G10" s="52"/>
      <c r="H10" s="52"/>
      <c r="I10" s="52"/>
      <c r="J10" s="52"/>
      <c r="K10" s="52"/>
      <c r="L10" s="52"/>
      <c r="M10" s="52"/>
      <c r="N10" s="52"/>
      <c r="O10" s="52"/>
      <c r="P10" s="52"/>
      <c r="Q10" s="15"/>
      <c r="R10" s="15"/>
    </row>
    <row r="11" spans="1:18" ht="15" customHeight="1" x14ac:dyDescent="0.25">
      <c r="A11" s="31" t="s">
        <v>34</v>
      </c>
      <c r="B11" s="52"/>
      <c r="C11" s="52"/>
      <c r="D11" s="52"/>
      <c r="E11" s="52"/>
      <c r="F11" s="52"/>
      <c r="G11" s="52"/>
      <c r="H11" s="52"/>
      <c r="I11" s="52"/>
      <c r="J11" s="52"/>
      <c r="K11" s="52"/>
      <c r="L11" s="52"/>
      <c r="M11" s="52"/>
      <c r="N11" s="52"/>
      <c r="O11" s="52"/>
      <c r="P11" s="52"/>
      <c r="Q11" s="15"/>
      <c r="R11" s="15"/>
    </row>
    <row r="12" spans="1:18" ht="15" customHeight="1" x14ac:dyDescent="0.25">
      <c r="A12" s="53" t="s">
        <v>35</v>
      </c>
      <c r="B12" s="277"/>
      <c r="C12" s="266"/>
      <c r="D12" s="266"/>
      <c r="E12" s="266"/>
      <c r="F12" s="266"/>
      <c r="G12" s="266"/>
      <c r="H12" s="266"/>
      <c r="I12" s="266"/>
      <c r="J12" s="266"/>
      <c r="K12" s="266"/>
      <c r="L12" s="266"/>
      <c r="M12" s="266"/>
      <c r="N12" s="266"/>
      <c r="O12" s="266"/>
      <c r="P12" s="267"/>
      <c r="Q12" s="15"/>
      <c r="R12" s="15"/>
    </row>
    <row r="13" spans="1:18" ht="15" customHeight="1" x14ac:dyDescent="0.25">
      <c r="A13" s="53" t="s">
        <v>36</v>
      </c>
      <c r="B13" s="277"/>
      <c r="C13" s="266"/>
      <c r="D13" s="266"/>
      <c r="E13" s="266"/>
      <c r="F13" s="266"/>
      <c r="G13" s="266"/>
      <c r="H13" s="266"/>
      <c r="I13" s="266"/>
      <c r="J13" s="266"/>
      <c r="K13" s="266"/>
      <c r="L13" s="266"/>
      <c r="M13" s="266"/>
      <c r="N13" s="266"/>
      <c r="O13" s="266"/>
      <c r="P13" s="267"/>
      <c r="Q13" s="15"/>
      <c r="R13" s="15"/>
    </row>
    <row r="14" spans="1:18" ht="15" customHeight="1" x14ac:dyDescent="0.25">
      <c r="A14" s="53" t="s">
        <v>37</v>
      </c>
      <c r="B14" s="277"/>
      <c r="C14" s="266"/>
      <c r="D14" s="266"/>
      <c r="E14" s="266"/>
      <c r="F14" s="266"/>
      <c r="G14" s="266"/>
      <c r="H14" s="266"/>
      <c r="I14" s="266"/>
      <c r="J14" s="266"/>
      <c r="K14" s="266"/>
      <c r="L14" s="266"/>
      <c r="M14" s="266"/>
      <c r="N14" s="266"/>
      <c r="O14" s="266"/>
      <c r="P14" s="267"/>
      <c r="Q14" s="15"/>
      <c r="R14" s="15"/>
    </row>
    <row r="15" spans="1:18" ht="12.75" customHeight="1" x14ac:dyDescent="0.25">
      <c r="A15" s="53"/>
      <c r="B15" s="52"/>
      <c r="C15" s="54"/>
      <c r="D15" s="54"/>
      <c r="E15" s="54"/>
      <c r="F15" s="54"/>
      <c r="G15" s="54"/>
      <c r="H15" s="54"/>
      <c r="I15" s="54"/>
      <c r="J15" s="54"/>
      <c r="K15" s="54"/>
      <c r="L15" s="54"/>
      <c r="M15" s="54"/>
      <c r="N15" s="54"/>
      <c r="O15" s="54"/>
      <c r="P15" s="54"/>
      <c r="Q15" s="15"/>
      <c r="R15" s="15"/>
    </row>
    <row r="16" spans="1:18" ht="15" customHeight="1" x14ac:dyDescent="0.25">
      <c r="A16" s="55" t="s">
        <v>53</v>
      </c>
      <c r="B16" s="278" t="s">
        <v>38</v>
      </c>
      <c r="C16" s="279"/>
      <c r="D16" s="265"/>
      <c r="E16" s="266"/>
      <c r="F16" s="266"/>
      <c r="G16" s="266"/>
      <c r="H16" s="266"/>
      <c r="I16" s="266"/>
      <c r="J16" s="266"/>
      <c r="K16" s="266"/>
      <c r="L16" s="266"/>
      <c r="M16" s="266"/>
      <c r="N16" s="266"/>
      <c r="O16" s="266"/>
      <c r="P16" s="267"/>
      <c r="Q16" s="15"/>
      <c r="R16" s="15"/>
    </row>
    <row r="17" spans="1:18" ht="15" customHeight="1" x14ac:dyDescent="0.25">
      <c r="A17" s="56" t="s">
        <v>54</v>
      </c>
      <c r="B17" s="278" t="s">
        <v>39</v>
      </c>
      <c r="C17" s="279"/>
      <c r="D17" s="265"/>
      <c r="E17" s="266"/>
      <c r="F17" s="266"/>
      <c r="G17" s="266"/>
      <c r="H17" s="266"/>
      <c r="I17" s="266"/>
      <c r="J17" s="266"/>
      <c r="K17" s="266"/>
      <c r="L17" s="266"/>
      <c r="M17" s="266"/>
      <c r="N17" s="266"/>
      <c r="O17" s="266"/>
      <c r="P17" s="267"/>
      <c r="Q17" s="15"/>
      <c r="R17" s="15"/>
    </row>
    <row r="18" spans="1:18" ht="15" customHeight="1" x14ac:dyDescent="0.25">
      <c r="A18" s="53"/>
      <c r="B18" s="278" t="s">
        <v>40</v>
      </c>
      <c r="C18" s="279"/>
      <c r="D18" s="265"/>
      <c r="E18" s="266"/>
      <c r="F18" s="266"/>
      <c r="G18" s="266"/>
      <c r="H18" s="266"/>
      <c r="I18" s="266"/>
      <c r="J18" s="266"/>
      <c r="K18" s="266"/>
      <c r="L18" s="266"/>
      <c r="M18" s="266"/>
      <c r="N18" s="266"/>
      <c r="O18" s="266"/>
      <c r="P18" s="267"/>
      <c r="Q18" s="15"/>
      <c r="R18" s="15"/>
    </row>
    <row r="19" spans="1:18" s="13" customFormat="1" ht="12" customHeight="1" x14ac:dyDescent="0.25">
      <c r="A19" s="53"/>
      <c r="B19" s="57"/>
      <c r="C19" s="58"/>
      <c r="D19" s="54"/>
      <c r="E19" s="54"/>
      <c r="F19" s="54"/>
      <c r="G19" s="54"/>
      <c r="H19" s="54"/>
      <c r="I19" s="54"/>
      <c r="J19" s="54"/>
      <c r="K19" s="54"/>
      <c r="L19" s="54"/>
      <c r="M19" s="54"/>
      <c r="N19" s="54"/>
      <c r="O19" s="54"/>
      <c r="P19" s="54"/>
      <c r="Q19" s="59"/>
      <c r="R19" s="59"/>
    </row>
    <row r="20" spans="1:18" s="13" customFormat="1" ht="15" customHeight="1" x14ac:dyDescent="0.25">
      <c r="A20" s="60" t="s">
        <v>87</v>
      </c>
      <c r="B20" s="57"/>
      <c r="C20" s="58"/>
      <c r="D20" s="54"/>
      <c r="E20" s="54"/>
      <c r="F20" s="54"/>
      <c r="G20" s="54"/>
      <c r="H20" s="54"/>
      <c r="I20" s="54"/>
      <c r="J20" s="54"/>
      <c r="K20" s="54"/>
      <c r="L20" s="54"/>
      <c r="M20" s="54"/>
      <c r="N20" s="54"/>
      <c r="O20" s="54"/>
      <c r="P20" s="54"/>
      <c r="Q20" s="59"/>
      <c r="R20" s="59"/>
    </row>
    <row r="21" spans="1:18" ht="11.25" customHeight="1" x14ac:dyDescent="0.25">
      <c r="A21" s="15"/>
      <c r="B21" s="15"/>
      <c r="C21" s="15"/>
      <c r="D21" s="280" t="s">
        <v>422</v>
      </c>
      <c r="E21" s="280"/>
      <c r="F21" s="280"/>
      <c r="G21" s="281"/>
      <c r="H21" s="281"/>
      <c r="I21" s="281"/>
      <c r="J21" s="281"/>
      <c r="K21" s="15"/>
      <c r="L21" s="15"/>
      <c r="M21" s="15"/>
      <c r="N21" s="15"/>
      <c r="O21" s="15"/>
      <c r="P21" s="15"/>
      <c r="Q21" s="15"/>
      <c r="R21" s="15"/>
    </row>
    <row r="22" spans="1:18" ht="14.25" customHeight="1" x14ac:dyDescent="0.25">
      <c r="A22" s="15"/>
      <c r="B22" s="15"/>
      <c r="C22" s="15"/>
      <c r="D22" s="282" t="s">
        <v>398</v>
      </c>
      <c r="E22" s="283"/>
      <c r="F22" s="283"/>
      <c r="G22" s="283"/>
      <c r="H22" s="283"/>
      <c r="I22" s="283"/>
      <c r="J22" s="283"/>
      <c r="K22" s="283"/>
      <c r="L22" s="283"/>
      <c r="M22" s="15"/>
      <c r="N22" s="15"/>
      <c r="O22" s="15"/>
      <c r="P22" s="15"/>
      <c r="Q22" s="15"/>
      <c r="R22" s="15"/>
    </row>
    <row r="23" spans="1:18" ht="7.5" customHeight="1" x14ac:dyDescent="0.25">
      <c r="A23" s="15"/>
      <c r="B23" s="15"/>
      <c r="C23" s="15"/>
      <c r="D23" s="15"/>
      <c r="E23" s="15"/>
      <c r="F23" s="15"/>
      <c r="G23" s="15"/>
      <c r="H23" s="15"/>
      <c r="I23" s="15"/>
      <c r="J23" s="15"/>
      <c r="K23" s="15"/>
      <c r="L23" s="15"/>
      <c r="M23" s="15"/>
      <c r="N23" s="15"/>
      <c r="O23" s="15"/>
      <c r="P23" s="15"/>
      <c r="Q23" s="15"/>
      <c r="R23" s="15"/>
    </row>
    <row r="24" spans="1:18" ht="15" customHeight="1" thickBot="1" x14ac:dyDescent="0.3">
      <c r="A24" s="15"/>
      <c r="B24" s="106" t="s">
        <v>101</v>
      </c>
      <c r="C24" s="107"/>
      <c r="D24" s="107"/>
      <c r="E24" s="108"/>
      <c r="F24" s="15"/>
      <c r="H24" s="15"/>
      <c r="I24" s="15"/>
      <c r="J24" s="15"/>
      <c r="K24" s="15"/>
      <c r="L24" s="15"/>
      <c r="M24" s="15"/>
      <c r="N24" s="15"/>
      <c r="O24" s="15"/>
      <c r="P24" s="15"/>
      <c r="Q24" s="15"/>
      <c r="R24" s="15"/>
    </row>
    <row r="25" spans="1:18" ht="32.25" customHeight="1" thickBot="1" x14ac:dyDescent="0.3">
      <c r="A25" s="33" t="s">
        <v>27</v>
      </c>
      <c r="B25" s="263" t="s">
        <v>28</v>
      </c>
      <c r="C25" s="264"/>
      <c r="D25" s="264"/>
      <c r="E25" s="260" t="s">
        <v>29</v>
      </c>
      <c r="F25" s="244"/>
      <c r="G25" s="244"/>
      <c r="H25" s="244"/>
      <c r="I25" s="242" t="s">
        <v>30</v>
      </c>
      <c r="J25" s="244"/>
      <c r="K25" s="242" t="s">
        <v>31</v>
      </c>
      <c r="L25" s="244"/>
      <c r="M25" s="242" t="s">
        <v>32</v>
      </c>
      <c r="N25" s="244"/>
      <c r="O25" s="242" t="s">
        <v>33</v>
      </c>
      <c r="P25" s="243"/>
      <c r="Q25" s="15"/>
      <c r="R25" s="15"/>
    </row>
    <row r="26" spans="1:18" ht="18" customHeight="1" thickTop="1" x14ac:dyDescent="0.25">
      <c r="A26" s="34"/>
      <c r="B26" s="237"/>
      <c r="C26" s="237"/>
      <c r="D26" s="237"/>
      <c r="E26" s="238"/>
      <c r="F26" s="238"/>
      <c r="G26" s="238"/>
      <c r="H26" s="238"/>
      <c r="I26" s="305" t="s">
        <v>397</v>
      </c>
      <c r="J26" s="305"/>
      <c r="K26" s="239"/>
      <c r="L26" s="239"/>
      <c r="M26" s="240"/>
      <c r="N26" s="240"/>
      <c r="O26" s="240"/>
      <c r="P26" s="241"/>
      <c r="Q26" s="15"/>
      <c r="R26" s="15"/>
    </row>
    <row r="27" spans="1:18" ht="18" customHeight="1" x14ac:dyDescent="0.25">
      <c r="A27" s="35"/>
      <c r="B27" s="232"/>
      <c r="C27" s="232"/>
      <c r="D27" s="232"/>
      <c r="E27" s="233"/>
      <c r="F27" s="233"/>
      <c r="G27" s="233"/>
      <c r="H27" s="233"/>
      <c r="I27" s="306" t="s">
        <v>397</v>
      </c>
      <c r="J27" s="306"/>
      <c r="K27" s="261"/>
      <c r="L27" s="261"/>
      <c r="M27" s="254"/>
      <c r="N27" s="254"/>
      <c r="O27" s="235"/>
      <c r="P27" s="236"/>
      <c r="Q27" s="15"/>
      <c r="R27" s="15"/>
    </row>
    <row r="28" spans="1:18" ht="18" customHeight="1" x14ac:dyDescent="0.25">
      <c r="A28" s="35"/>
      <c r="B28" s="232"/>
      <c r="C28" s="232"/>
      <c r="D28" s="232"/>
      <c r="E28" s="233"/>
      <c r="F28" s="233"/>
      <c r="G28" s="233"/>
      <c r="H28" s="233"/>
      <c r="I28" s="306" t="s">
        <v>397</v>
      </c>
      <c r="J28" s="306"/>
      <c r="K28" s="234"/>
      <c r="L28" s="234"/>
      <c r="M28" s="235"/>
      <c r="N28" s="235"/>
      <c r="O28" s="235"/>
      <c r="P28" s="236"/>
      <c r="Q28" s="15"/>
      <c r="R28" s="15"/>
    </row>
    <row r="29" spans="1:18" ht="18" customHeight="1" x14ac:dyDescent="0.25">
      <c r="A29" s="35"/>
      <c r="B29" s="232"/>
      <c r="C29" s="232"/>
      <c r="D29" s="232"/>
      <c r="E29" s="233"/>
      <c r="F29" s="233"/>
      <c r="G29" s="233"/>
      <c r="H29" s="233"/>
      <c r="I29" s="306" t="s">
        <v>397</v>
      </c>
      <c r="J29" s="306"/>
      <c r="K29" s="234"/>
      <c r="L29" s="234"/>
      <c r="M29" s="235"/>
      <c r="N29" s="235"/>
      <c r="O29" s="235"/>
      <c r="P29" s="236"/>
      <c r="Q29" s="15"/>
      <c r="R29" s="15"/>
    </row>
    <row r="30" spans="1:18" ht="18" customHeight="1" x14ac:dyDescent="0.25">
      <c r="A30" s="35"/>
      <c r="B30" s="232"/>
      <c r="C30" s="232"/>
      <c r="D30" s="232"/>
      <c r="E30" s="233"/>
      <c r="F30" s="233"/>
      <c r="G30" s="233"/>
      <c r="H30" s="233"/>
      <c r="I30" s="306"/>
      <c r="J30" s="306"/>
      <c r="K30" s="234"/>
      <c r="L30" s="234"/>
      <c r="M30" s="235"/>
      <c r="N30" s="235"/>
      <c r="O30" s="235"/>
      <c r="P30" s="236"/>
      <c r="Q30" s="15"/>
      <c r="R30" s="15"/>
    </row>
    <row r="31" spans="1:18" ht="18" customHeight="1" x14ac:dyDescent="0.25">
      <c r="A31" s="35"/>
      <c r="B31" s="232"/>
      <c r="C31" s="232"/>
      <c r="D31" s="232"/>
      <c r="E31" s="233"/>
      <c r="F31" s="233"/>
      <c r="G31" s="233"/>
      <c r="H31" s="233"/>
      <c r="I31" s="306"/>
      <c r="J31" s="306"/>
      <c r="K31" s="234"/>
      <c r="L31" s="234"/>
      <c r="M31" s="235"/>
      <c r="N31" s="235"/>
      <c r="O31" s="235"/>
      <c r="P31" s="236"/>
      <c r="Q31" s="15"/>
      <c r="R31" s="15"/>
    </row>
    <row r="32" spans="1:18" ht="18" customHeight="1" x14ac:dyDescent="0.25">
      <c r="A32" s="35"/>
      <c r="B32" s="232"/>
      <c r="C32" s="232"/>
      <c r="D32" s="232"/>
      <c r="E32" s="233"/>
      <c r="F32" s="233"/>
      <c r="G32" s="233"/>
      <c r="H32" s="233"/>
      <c r="I32" s="306"/>
      <c r="J32" s="306"/>
      <c r="K32" s="234"/>
      <c r="L32" s="234"/>
      <c r="M32" s="235"/>
      <c r="N32" s="235"/>
      <c r="O32" s="235"/>
      <c r="P32" s="236"/>
      <c r="Q32" s="15"/>
      <c r="R32" s="15"/>
    </row>
    <row r="33" spans="1:18" ht="18" customHeight="1" thickBot="1" x14ac:dyDescent="0.3">
      <c r="A33" s="35"/>
      <c r="B33" s="232"/>
      <c r="C33" s="232"/>
      <c r="D33" s="232"/>
      <c r="E33" s="233"/>
      <c r="F33" s="233"/>
      <c r="G33" s="233"/>
      <c r="H33" s="233"/>
      <c r="I33" s="307"/>
      <c r="J33" s="307"/>
      <c r="K33" s="234"/>
      <c r="L33" s="234"/>
      <c r="M33" s="235"/>
      <c r="N33" s="235"/>
      <c r="O33" s="235"/>
      <c r="P33" s="236"/>
      <c r="Q33" s="15"/>
      <c r="R33" s="15"/>
    </row>
    <row r="34" spans="1:18" ht="23.25" customHeight="1" thickTop="1" thickBot="1" x14ac:dyDescent="0.35">
      <c r="A34" s="255" t="s">
        <v>91</v>
      </c>
      <c r="B34" s="256"/>
      <c r="C34" s="256"/>
      <c r="D34" s="256"/>
      <c r="E34" s="256"/>
      <c r="F34" s="256"/>
      <c r="G34" s="256"/>
      <c r="H34" s="257"/>
      <c r="I34" s="258">
        <f>SUM(I26:I33)</f>
        <v>0</v>
      </c>
      <c r="J34" s="259"/>
      <c r="K34" s="284"/>
      <c r="L34" s="284"/>
      <c r="M34" s="285"/>
      <c r="N34" s="285"/>
      <c r="O34" s="285"/>
      <c r="P34" s="285"/>
      <c r="Q34" s="15"/>
      <c r="R34" s="15"/>
    </row>
    <row r="35" spans="1:18" ht="23.25" customHeight="1" x14ac:dyDescent="0.25">
      <c r="A35" s="231" t="s">
        <v>94</v>
      </c>
      <c r="B35" s="231"/>
      <c r="C35" s="231"/>
      <c r="D35" s="231"/>
      <c r="E35" s="231"/>
      <c r="F35" s="231"/>
      <c r="G35" s="231"/>
      <c r="H35" s="231"/>
      <c r="I35" s="103"/>
      <c r="J35" s="103"/>
      <c r="K35" s="104"/>
      <c r="L35" s="104"/>
      <c r="M35" s="105"/>
      <c r="N35" s="105"/>
      <c r="O35" s="105"/>
      <c r="P35" s="105"/>
      <c r="Q35" s="15"/>
      <c r="R35" s="15"/>
    </row>
    <row r="36" spans="1:18" ht="13.5" customHeight="1" x14ac:dyDescent="0.25">
      <c r="A36" s="99"/>
      <c r="B36" s="99"/>
      <c r="C36" s="99"/>
      <c r="D36" s="99"/>
      <c r="E36" s="99"/>
      <c r="F36" s="99"/>
      <c r="G36" s="99"/>
      <c r="H36" s="99"/>
      <c r="I36" s="103"/>
      <c r="J36" s="103"/>
      <c r="K36" s="104"/>
      <c r="L36" s="104"/>
      <c r="M36" s="105"/>
      <c r="N36" s="105"/>
      <c r="O36" s="105"/>
      <c r="P36" s="105"/>
      <c r="Q36" s="15"/>
      <c r="R36" s="15"/>
    </row>
    <row r="37" spans="1:18" ht="13.5" customHeight="1" x14ac:dyDescent="0.25">
      <c r="A37" s="99"/>
      <c r="B37" s="99"/>
      <c r="C37" s="99"/>
      <c r="D37" s="99"/>
      <c r="E37" s="99"/>
      <c r="F37" s="99"/>
      <c r="G37" s="99"/>
      <c r="H37" s="99"/>
      <c r="I37" s="103"/>
      <c r="J37" s="103"/>
      <c r="K37" s="104"/>
      <c r="L37" s="104"/>
      <c r="M37" s="105"/>
      <c r="N37" s="105"/>
      <c r="O37" s="105"/>
      <c r="P37" s="105"/>
      <c r="Q37" s="15"/>
      <c r="R37" s="15"/>
    </row>
    <row r="38" spans="1:18" ht="23.25" customHeight="1" x14ac:dyDescent="0.3">
      <c r="A38" s="101"/>
      <c r="B38" s="102"/>
      <c r="C38" s="102"/>
      <c r="D38" s="102"/>
      <c r="E38" s="102"/>
      <c r="F38" s="102"/>
      <c r="G38" s="102"/>
      <c r="H38" s="102"/>
      <c r="I38" s="103"/>
      <c r="J38" s="103"/>
      <c r="K38" s="104"/>
      <c r="L38" s="104"/>
      <c r="M38" s="105"/>
      <c r="N38" s="105"/>
      <c r="O38" s="105"/>
      <c r="P38" s="105"/>
      <c r="Q38" s="15"/>
      <c r="R38" s="15"/>
    </row>
    <row r="39" spans="1:18" s="13" customFormat="1" ht="15" customHeight="1" x14ac:dyDescent="0.25">
      <c r="A39" s="60" t="s">
        <v>88</v>
      </c>
      <c r="B39" s="100"/>
      <c r="C39" s="58"/>
      <c r="D39" s="54"/>
      <c r="E39" s="54"/>
      <c r="F39" s="54"/>
      <c r="G39" s="54"/>
      <c r="H39" s="54"/>
      <c r="I39" s="54"/>
      <c r="J39" s="54"/>
      <c r="K39" s="54"/>
      <c r="L39" s="54"/>
      <c r="M39" s="54"/>
      <c r="N39" s="54"/>
      <c r="O39" s="54"/>
      <c r="P39" s="54"/>
      <c r="Q39" s="59"/>
      <c r="R39" s="59"/>
    </row>
    <row r="40" spans="1:18" ht="7.5" customHeight="1" x14ac:dyDescent="0.25">
      <c r="A40" s="15"/>
      <c r="B40" s="15"/>
      <c r="C40" s="15"/>
      <c r="D40" s="15"/>
      <c r="E40" s="15"/>
      <c r="F40" s="15"/>
      <c r="G40" s="15"/>
      <c r="H40" s="15"/>
      <c r="I40" s="15"/>
      <c r="J40" s="15"/>
      <c r="K40" s="15"/>
      <c r="L40" s="15"/>
      <c r="M40" s="15"/>
      <c r="N40" s="15"/>
      <c r="O40" s="15"/>
      <c r="P40" s="15"/>
      <c r="Q40" s="15"/>
      <c r="R40" s="15"/>
    </row>
    <row r="41" spans="1:18" ht="15" customHeight="1" thickBot="1" x14ac:dyDescent="0.3">
      <c r="A41" s="15"/>
      <c r="B41" s="106" t="s">
        <v>93</v>
      </c>
      <c r="C41" s="107"/>
      <c r="D41" s="107"/>
      <c r="F41" s="15"/>
      <c r="H41" s="15"/>
      <c r="I41" s="15"/>
      <c r="J41" s="15"/>
      <c r="K41" s="15"/>
      <c r="L41" s="15"/>
      <c r="M41" s="15"/>
      <c r="N41" s="15"/>
      <c r="O41" s="15"/>
      <c r="P41" s="15"/>
      <c r="Q41" s="15"/>
      <c r="R41" s="15"/>
    </row>
    <row r="42" spans="1:18" ht="32.25" customHeight="1" thickBot="1" x14ac:dyDescent="0.3">
      <c r="A42" s="33" t="s">
        <v>27</v>
      </c>
      <c r="B42" s="260" t="s">
        <v>28</v>
      </c>
      <c r="C42" s="244"/>
      <c r="D42" s="244"/>
      <c r="E42" s="260" t="s">
        <v>29</v>
      </c>
      <c r="F42" s="244"/>
      <c r="G42" s="244"/>
      <c r="H42" s="244"/>
      <c r="I42" s="242" t="s">
        <v>30</v>
      </c>
      <c r="J42" s="244"/>
      <c r="K42" s="242" t="s">
        <v>31</v>
      </c>
      <c r="L42" s="244"/>
      <c r="M42" s="242" t="s">
        <v>32</v>
      </c>
      <c r="N42" s="244"/>
      <c r="O42" s="242" t="s">
        <v>33</v>
      </c>
      <c r="P42" s="243"/>
      <c r="Q42" s="15"/>
      <c r="R42" s="15"/>
    </row>
    <row r="43" spans="1:18" ht="18" customHeight="1" thickTop="1" x14ac:dyDescent="0.25">
      <c r="A43" s="34"/>
      <c r="B43" s="237"/>
      <c r="C43" s="237"/>
      <c r="D43" s="237"/>
      <c r="E43" s="238"/>
      <c r="F43" s="238"/>
      <c r="G43" s="238"/>
      <c r="H43" s="238"/>
      <c r="I43" s="305"/>
      <c r="J43" s="305"/>
      <c r="K43" s="239"/>
      <c r="L43" s="239"/>
      <c r="M43" s="240"/>
      <c r="N43" s="240"/>
      <c r="O43" s="240"/>
      <c r="P43" s="241"/>
      <c r="Q43" s="15"/>
      <c r="R43" s="15"/>
    </row>
    <row r="44" spans="1:18" ht="18" customHeight="1" x14ac:dyDescent="0.25">
      <c r="A44" s="35"/>
      <c r="B44" s="232"/>
      <c r="C44" s="232"/>
      <c r="D44" s="232"/>
      <c r="E44" s="233"/>
      <c r="F44" s="233"/>
      <c r="G44" s="233"/>
      <c r="H44" s="233"/>
      <c r="I44" s="306" t="s">
        <v>397</v>
      </c>
      <c r="J44" s="306"/>
      <c r="K44" s="261"/>
      <c r="L44" s="261"/>
      <c r="M44" s="254"/>
      <c r="N44" s="254"/>
      <c r="O44" s="235"/>
      <c r="P44" s="236"/>
      <c r="Q44" s="15"/>
      <c r="R44" s="15"/>
    </row>
    <row r="45" spans="1:18" ht="18" customHeight="1" x14ac:dyDescent="0.25">
      <c r="A45" s="35"/>
      <c r="B45" s="232"/>
      <c r="C45" s="232"/>
      <c r="D45" s="232"/>
      <c r="E45" s="233"/>
      <c r="F45" s="233"/>
      <c r="G45" s="233"/>
      <c r="H45" s="233"/>
      <c r="I45" s="306" t="s">
        <v>397</v>
      </c>
      <c r="J45" s="306"/>
      <c r="K45" s="234"/>
      <c r="L45" s="234"/>
      <c r="M45" s="235"/>
      <c r="N45" s="235"/>
      <c r="O45" s="235"/>
      <c r="P45" s="236"/>
      <c r="Q45" s="15"/>
      <c r="R45" s="15"/>
    </row>
    <row r="46" spans="1:18" ht="18" customHeight="1" x14ac:dyDescent="0.25">
      <c r="A46" s="35"/>
      <c r="B46" s="232"/>
      <c r="C46" s="232"/>
      <c r="D46" s="232"/>
      <c r="E46" s="233"/>
      <c r="F46" s="233"/>
      <c r="G46" s="233"/>
      <c r="H46" s="233"/>
      <c r="I46" s="306"/>
      <c r="J46" s="306"/>
      <c r="K46" s="234"/>
      <c r="L46" s="234"/>
      <c r="M46" s="235"/>
      <c r="N46" s="235"/>
      <c r="O46" s="235"/>
      <c r="P46" s="236"/>
      <c r="Q46" s="15"/>
      <c r="R46" s="15"/>
    </row>
    <row r="47" spans="1:18" ht="18" customHeight="1" x14ac:dyDescent="0.25">
      <c r="A47" s="35"/>
      <c r="B47" s="232"/>
      <c r="C47" s="232"/>
      <c r="D47" s="232"/>
      <c r="E47" s="233"/>
      <c r="F47" s="233"/>
      <c r="G47" s="233"/>
      <c r="H47" s="233"/>
      <c r="I47" s="306"/>
      <c r="J47" s="306"/>
      <c r="K47" s="234"/>
      <c r="L47" s="234"/>
      <c r="M47" s="235"/>
      <c r="N47" s="235"/>
      <c r="O47" s="235"/>
      <c r="P47" s="236"/>
      <c r="Q47" s="15"/>
      <c r="R47" s="15"/>
    </row>
    <row r="48" spans="1:18" ht="18" customHeight="1" x14ac:dyDescent="0.25">
      <c r="A48" s="35"/>
      <c r="B48" s="232"/>
      <c r="C48" s="232"/>
      <c r="D48" s="232"/>
      <c r="E48" s="233"/>
      <c r="F48" s="233"/>
      <c r="G48" s="233"/>
      <c r="H48" s="233"/>
      <c r="I48" s="306"/>
      <c r="J48" s="306"/>
      <c r="K48" s="234"/>
      <c r="L48" s="234"/>
      <c r="M48" s="235"/>
      <c r="N48" s="235"/>
      <c r="O48" s="235"/>
      <c r="P48" s="236"/>
      <c r="Q48" s="15"/>
      <c r="R48" s="15"/>
    </row>
    <row r="49" spans="1:18" ht="18" customHeight="1" x14ac:dyDescent="0.25">
      <c r="A49" s="35"/>
      <c r="B49" s="232"/>
      <c r="C49" s="232"/>
      <c r="D49" s="232"/>
      <c r="E49" s="233"/>
      <c r="F49" s="233"/>
      <c r="G49" s="233"/>
      <c r="H49" s="233"/>
      <c r="I49" s="306"/>
      <c r="J49" s="306"/>
      <c r="K49" s="234"/>
      <c r="L49" s="234"/>
      <c r="M49" s="235"/>
      <c r="N49" s="235"/>
      <c r="O49" s="235"/>
      <c r="P49" s="236"/>
      <c r="Q49" s="15"/>
      <c r="R49" s="15"/>
    </row>
    <row r="50" spans="1:18" ht="18" customHeight="1" thickBot="1" x14ac:dyDescent="0.3">
      <c r="A50" s="35"/>
      <c r="B50" s="232"/>
      <c r="C50" s="232"/>
      <c r="D50" s="232"/>
      <c r="E50" s="233"/>
      <c r="F50" s="233"/>
      <c r="G50" s="233"/>
      <c r="H50" s="233"/>
      <c r="I50" s="306"/>
      <c r="J50" s="306"/>
      <c r="K50" s="234"/>
      <c r="L50" s="234"/>
      <c r="M50" s="235"/>
      <c r="N50" s="235"/>
      <c r="O50" s="235"/>
      <c r="P50" s="236"/>
      <c r="Q50" s="15"/>
      <c r="R50" s="15"/>
    </row>
    <row r="51" spans="1:18" ht="19.5" customHeight="1" thickTop="1" thickBot="1" x14ac:dyDescent="0.35">
      <c r="A51" s="255" t="s">
        <v>92</v>
      </c>
      <c r="B51" s="256"/>
      <c r="C51" s="256"/>
      <c r="D51" s="256"/>
      <c r="E51" s="256"/>
      <c r="F51" s="256"/>
      <c r="G51" s="256"/>
      <c r="H51" s="257"/>
      <c r="I51" s="258">
        <f>SUM(I43:I50)</f>
        <v>0</v>
      </c>
      <c r="J51" s="259"/>
      <c r="K51" s="15"/>
      <c r="L51" s="15"/>
      <c r="M51" s="15"/>
      <c r="N51" s="15"/>
      <c r="O51" s="15"/>
      <c r="P51" s="15"/>
      <c r="Q51" s="15"/>
      <c r="R51" s="15"/>
    </row>
    <row r="52" spans="1:18" ht="15" customHeight="1" x14ac:dyDescent="0.25">
      <c r="A52" s="231" t="s">
        <v>94</v>
      </c>
      <c r="B52" s="231"/>
      <c r="C52" s="231"/>
      <c r="D52" s="231"/>
      <c r="E52" s="231"/>
      <c r="F52" s="231"/>
      <c r="G52" s="231"/>
      <c r="H52" s="231"/>
      <c r="I52" s="15"/>
      <c r="J52" s="15"/>
      <c r="K52" s="15"/>
      <c r="L52" s="15"/>
      <c r="M52" s="15"/>
      <c r="N52" s="15"/>
      <c r="O52" s="15"/>
      <c r="P52" s="15"/>
      <c r="Q52" s="15"/>
      <c r="R52" s="15"/>
    </row>
    <row r="53" spans="1:18" ht="18" customHeight="1" x14ac:dyDescent="0.25">
      <c r="A53" s="15"/>
      <c r="B53" s="15"/>
      <c r="C53" s="15"/>
      <c r="D53" s="15"/>
      <c r="E53" s="15"/>
      <c r="F53" s="15"/>
      <c r="G53" s="15"/>
      <c r="H53" s="15"/>
      <c r="I53" s="15"/>
      <c r="J53" s="15"/>
      <c r="K53" s="15"/>
      <c r="L53" s="15"/>
      <c r="M53" s="15"/>
      <c r="N53" s="15"/>
      <c r="O53" s="15"/>
      <c r="P53" s="15"/>
      <c r="Q53" s="15"/>
      <c r="R53" s="15"/>
    </row>
    <row r="54" spans="1:18" ht="15" customHeight="1" x14ac:dyDescent="0.25">
      <c r="A54" s="15"/>
      <c r="B54" s="15"/>
      <c r="C54" s="15"/>
      <c r="D54" s="15"/>
      <c r="E54" s="15"/>
      <c r="F54" s="15"/>
      <c r="G54" s="15"/>
      <c r="H54" s="15"/>
      <c r="I54" s="15"/>
      <c r="J54" s="15"/>
      <c r="K54" s="15"/>
      <c r="L54" s="15"/>
      <c r="M54" s="15"/>
      <c r="N54" s="15"/>
      <c r="O54" s="15"/>
      <c r="P54" s="15"/>
      <c r="Q54" s="15"/>
      <c r="R54" s="15"/>
    </row>
    <row r="55" spans="1:18" ht="15" customHeight="1" x14ac:dyDescent="0.25">
      <c r="A55" s="15"/>
      <c r="B55" s="15"/>
      <c r="C55" s="15"/>
      <c r="D55" s="15"/>
      <c r="E55" s="15"/>
      <c r="F55" s="15"/>
      <c r="G55" s="15"/>
      <c r="H55" s="15"/>
      <c r="I55" s="15"/>
      <c r="J55" s="15"/>
      <c r="K55" s="15"/>
      <c r="L55" s="15"/>
      <c r="M55" s="15"/>
      <c r="N55" s="15"/>
      <c r="O55" s="15"/>
      <c r="P55" s="15"/>
      <c r="Q55" s="15"/>
      <c r="R55" s="15"/>
    </row>
    <row r="56" spans="1:18" ht="15" customHeight="1" x14ac:dyDescent="0.25">
      <c r="A56" s="15"/>
      <c r="B56" s="15"/>
      <c r="C56" s="15"/>
      <c r="D56" s="15"/>
      <c r="E56" s="15"/>
      <c r="F56" s="15"/>
      <c r="G56" s="15"/>
      <c r="H56" s="15"/>
      <c r="I56" s="15"/>
      <c r="J56" s="15"/>
      <c r="K56" s="15"/>
      <c r="L56" s="15"/>
      <c r="M56" s="15"/>
      <c r="N56" s="15"/>
      <c r="O56" s="15"/>
      <c r="P56" s="15"/>
      <c r="Q56" s="15"/>
      <c r="R56" s="15"/>
    </row>
    <row r="57" spans="1:18" ht="15" customHeight="1" x14ac:dyDescent="0.25">
      <c r="A57" s="15"/>
      <c r="B57" s="15"/>
      <c r="C57" s="15"/>
      <c r="D57" s="15"/>
      <c r="E57" s="15"/>
      <c r="F57" s="15"/>
      <c r="G57" s="15"/>
      <c r="H57" s="15"/>
      <c r="I57" s="15"/>
      <c r="J57" s="15"/>
      <c r="K57" s="15"/>
      <c r="L57" s="15"/>
      <c r="M57" s="15"/>
      <c r="N57" s="15"/>
      <c r="O57" s="15"/>
      <c r="P57" s="15"/>
      <c r="Q57" s="15"/>
      <c r="R57" s="15"/>
    </row>
    <row r="58" spans="1:18" ht="15" customHeight="1" x14ac:dyDescent="0.25">
      <c r="A58" s="15"/>
      <c r="B58" s="15"/>
      <c r="C58" s="15"/>
      <c r="D58" s="15"/>
      <c r="E58" s="15"/>
      <c r="F58" s="15"/>
      <c r="G58" s="15"/>
      <c r="H58" s="15"/>
      <c r="I58" s="15"/>
      <c r="J58" s="15"/>
      <c r="K58" s="15"/>
      <c r="L58" s="15"/>
      <c r="M58" s="15"/>
      <c r="N58" s="15"/>
      <c r="O58" s="15"/>
      <c r="P58" s="15"/>
      <c r="Q58" s="15"/>
      <c r="R58" s="15"/>
    </row>
    <row r="59" spans="1:18" ht="15" customHeight="1" x14ac:dyDescent="0.25">
      <c r="A59" s="15"/>
      <c r="B59" s="15"/>
      <c r="C59" s="15"/>
      <c r="D59" s="15"/>
      <c r="E59" s="15"/>
      <c r="F59" s="15"/>
      <c r="G59" s="15"/>
      <c r="H59" s="15"/>
      <c r="I59" s="15"/>
      <c r="J59" s="15"/>
      <c r="K59" s="15"/>
      <c r="L59" s="15"/>
      <c r="M59" s="15"/>
      <c r="N59" s="15"/>
      <c r="O59" s="15"/>
      <c r="P59" s="15"/>
      <c r="Q59" s="15"/>
      <c r="R59" s="15"/>
    </row>
    <row r="60" spans="1:18" ht="15" customHeight="1" x14ac:dyDescent="0.25">
      <c r="A60" s="15"/>
      <c r="B60" s="15"/>
      <c r="C60" s="15"/>
      <c r="D60" s="15"/>
      <c r="E60" s="15"/>
      <c r="F60" s="15"/>
      <c r="G60" s="15"/>
      <c r="H60" s="15"/>
      <c r="I60" s="15"/>
      <c r="J60" s="15"/>
      <c r="K60" s="15"/>
      <c r="L60" s="15"/>
      <c r="M60" s="15"/>
      <c r="N60" s="15"/>
      <c r="O60" s="15"/>
      <c r="P60" s="15"/>
      <c r="Q60" s="15"/>
      <c r="R60" s="15"/>
    </row>
    <row r="61" spans="1:18" ht="21" customHeight="1" x14ac:dyDescent="0.25">
      <c r="A61" s="15"/>
      <c r="B61" s="15"/>
      <c r="C61" s="15"/>
      <c r="D61" s="15"/>
      <c r="E61" s="15"/>
      <c r="F61" s="15"/>
      <c r="G61" s="15"/>
      <c r="H61" s="15"/>
      <c r="I61" s="15"/>
      <c r="J61" s="15"/>
      <c r="K61" s="15"/>
      <c r="L61" s="15"/>
      <c r="M61" s="15"/>
      <c r="N61" s="15"/>
      <c r="O61" s="15"/>
      <c r="P61" s="15"/>
      <c r="Q61" s="15"/>
      <c r="R61" s="15"/>
    </row>
    <row r="62" spans="1:18" ht="15" customHeight="1" x14ac:dyDescent="0.25">
      <c r="A62" s="31" t="s">
        <v>95</v>
      </c>
      <c r="B62" s="15"/>
      <c r="C62" s="15"/>
      <c r="D62" s="15"/>
      <c r="E62" s="15"/>
      <c r="F62" s="15"/>
      <c r="G62" s="15"/>
      <c r="H62" s="15"/>
      <c r="I62" s="15"/>
      <c r="J62" s="15"/>
      <c r="K62" s="15"/>
      <c r="L62" s="15"/>
      <c r="M62" s="15"/>
      <c r="N62" s="15"/>
      <c r="O62" s="15"/>
      <c r="P62" s="15"/>
      <c r="Q62" s="15"/>
      <c r="R62" s="15"/>
    </row>
    <row r="63" spans="1:18" ht="15" customHeight="1" x14ac:dyDescent="0.25">
      <c r="A63" s="245"/>
      <c r="B63" s="246"/>
      <c r="C63" s="246"/>
      <c r="D63" s="246"/>
      <c r="E63" s="246"/>
      <c r="F63" s="246"/>
      <c r="G63" s="246"/>
      <c r="H63" s="246"/>
      <c r="I63" s="246"/>
      <c r="J63" s="247"/>
      <c r="K63" s="15"/>
      <c r="L63" s="15"/>
      <c r="M63" s="15"/>
      <c r="N63" s="15"/>
      <c r="O63" s="15"/>
      <c r="P63" s="15"/>
      <c r="Q63" s="15"/>
      <c r="R63" s="15"/>
    </row>
    <row r="64" spans="1:18" ht="9.75" customHeight="1" x14ac:dyDescent="0.25">
      <c r="A64" s="248"/>
      <c r="B64" s="249"/>
      <c r="C64" s="249"/>
      <c r="D64" s="249"/>
      <c r="E64" s="249"/>
      <c r="F64" s="249"/>
      <c r="G64" s="249"/>
      <c r="H64" s="249"/>
      <c r="I64" s="249"/>
      <c r="J64" s="250"/>
      <c r="K64" s="15"/>
      <c r="L64" s="15"/>
      <c r="M64" s="15"/>
      <c r="N64" s="15"/>
      <c r="O64" s="15"/>
      <c r="P64" s="15"/>
      <c r="Q64" s="15"/>
      <c r="R64" s="15"/>
    </row>
    <row r="65" spans="1:18" ht="15" customHeight="1" x14ac:dyDescent="0.25">
      <c r="A65" s="248"/>
      <c r="B65" s="249"/>
      <c r="C65" s="249"/>
      <c r="D65" s="249"/>
      <c r="E65" s="249"/>
      <c r="F65" s="249"/>
      <c r="G65" s="249"/>
      <c r="H65" s="249"/>
      <c r="I65" s="249"/>
      <c r="J65" s="250"/>
      <c r="K65" s="15"/>
      <c r="L65" s="15"/>
      <c r="M65" s="15"/>
      <c r="N65" s="15"/>
      <c r="O65" s="15"/>
      <c r="P65" s="15"/>
      <c r="Q65" s="15"/>
      <c r="R65" s="15"/>
    </row>
    <row r="66" spans="1:18" ht="15" customHeight="1" x14ac:dyDescent="0.25">
      <c r="A66" s="251"/>
      <c r="B66" s="252"/>
      <c r="C66" s="252"/>
      <c r="D66" s="252"/>
      <c r="E66" s="252"/>
      <c r="F66" s="252"/>
      <c r="G66" s="252"/>
      <c r="H66" s="252"/>
      <c r="I66" s="252"/>
      <c r="J66" s="253"/>
      <c r="K66" s="15"/>
      <c r="L66" s="15"/>
      <c r="M66" s="15"/>
      <c r="N66" s="15"/>
      <c r="O66" s="15"/>
      <c r="P66" s="15"/>
      <c r="Q66" s="15"/>
      <c r="R66" s="15"/>
    </row>
    <row r="67" spans="1:18" ht="15" customHeight="1" x14ac:dyDescent="0.25">
      <c r="A67" s="61"/>
      <c r="B67" s="61"/>
      <c r="C67" s="61"/>
      <c r="D67" s="61"/>
      <c r="E67" s="61"/>
      <c r="F67" s="61"/>
      <c r="G67" s="61"/>
      <c r="H67" s="61"/>
      <c r="I67" s="61"/>
      <c r="J67" s="61"/>
      <c r="K67" s="15"/>
      <c r="L67" s="15"/>
      <c r="M67" s="15"/>
      <c r="N67" s="15"/>
      <c r="O67" s="15"/>
      <c r="P67" s="15"/>
      <c r="Q67" s="15"/>
      <c r="R67" s="15"/>
    </row>
    <row r="68" spans="1:18" ht="15" customHeight="1" x14ac:dyDescent="0.25">
      <c r="A68" s="31" t="s">
        <v>41</v>
      </c>
      <c r="B68" s="62"/>
      <c r="C68" s="62"/>
      <c r="D68" s="62"/>
      <c r="E68" s="62"/>
      <c r="F68" s="62"/>
      <c r="G68" s="62"/>
      <c r="H68" s="62"/>
      <c r="I68" s="62"/>
      <c r="J68" s="62"/>
      <c r="K68" s="15"/>
      <c r="L68" s="15"/>
      <c r="M68" s="15"/>
      <c r="N68" s="15"/>
      <c r="O68" s="15"/>
      <c r="P68" s="15"/>
      <c r="Q68" s="15"/>
      <c r="R68" s="15"/>
    </row>
    <row r="69" spans="1:18" ht="15" customHeight="1" x14ac:dyDescent="0.25">
      <c r="A69" s="245"/>
      <c r="B69" s="246"/>
      <c r="C69" s="246"/>
      <c r="D69" s="246"/>
      <c r="E69" s="246"/>
      <c r="F69" s="246"/>
      <c r="G69" s="246"/>
      <c r="H69" s="246"/>
      <c r="I69" s="246"/>
      <c r="J69" s="247"/>
      <c r="K69" s="15"/>
      <c r="L69" s="15"/>
      <c r="M69" s="15"/>
      <c r="N69" s="15"/>
      <c r="O69" s="15"/>
      <c r="P69" s="15"/>
      <c r="Q69" s="15"/>
      <c r="R69" s="15"/>
    </row>
    <row r="70" spans="1:18" ht="15" customHeight="1" x14ac:dyDescent="0.25">
      <c r="A70" s="248"/>
      <c r="B70" s="249"/>
      <c r="C70" s="249"/>
      <c r="D70" s="249"/>
      <c r="E70" s="249"/>
      <c r="F70" s="249"/>
      <c r="G70" s="249"/>
      <c r="H70" s="249"/>
      <c r="I70" s="249"/>
      <c r="J70" s="250"/>
      <c r="K70" s="15"/>
      <c r="L70" s="15"/>
      <c r="M70" s="15"/>
      <c r="N70" s="15"/>
      <c r="O70" s="15"/>
      <c r="P70" s="15"/>
      <c r="Q70" s="15"/>
      <c r="R70" s="15"/>
    </row>
    <row r="71" spans="1:18" x14ac:dyDescent="0.25">
      <c r="A71" s="248"/>
      <c r="B71" s="249"/>
      <c r="C71" s="249"/>
      <c r="D71" s="249"/>
      <c r="E71" s="249"/>
      <c r="F71" s="249"/>
      <c r="G71" s="249"/>
      <c r="H71" s="249"/>
      <c r="I71" s="249"/>
      <c r="J71" s="250"/>
      <c r="K71" s="15"/>
      <c r="L71" s="15"/>
      <c r="M71" s="15"/>
      <c r="N71" s="15"/>
      <c r="O71" s="15"/>
      <c r="P71" s="15"/>
      <c r="Q71" s="15"/>
      <c r="R71" s="15"/>
    </row>
    <row r="72" spans="1:18" x14ac:dyDescent="0.25">
      <c r="A72" s="251"/>
      <c r="B72" s="252"/>
      <c r="C72" s="252"/>
      <c r="D72" s="252"/>
      <c r="E72" s="252"/>
      <c r="F72" s="252"/>
      <c r="G72" s="252"/>
      <c r="H72" s="252"/>
      <c r="I72" s="252"/>
      <c r="J72" s="253"/>
      <c r="K72" s="15"/>
      <c r="L72" s="15"/>
      <c r="M72" s="15"/>
      <c r="N72" s="15"/>
      <c r="O72" s="15"/>
      <c r="P72" s="15"/>
      <c r="Q72" s="15"/>
      <c r="R72" s="15"/>
    </row>
    <row r="73" spans="1:18" x14ac:dyDescent="0.25">
      <c r="A73" s="15"/>
      <c r="B73" s="15"/>
      <c r="C73" s="15"/>
      <c r="D73" s="15"/>
      <c r="E73" s="15"/>
      <c r="F73" s="15"/>
      <c r="G73" s="15"/>
      <c r="H73" s="15"/>
      <c r="I73" s="15"/>
      <c r="J73" s="15"/>
      <c r="K73" s="15"/>
      <c r="L73" s="15"/>
      <c r="M73" s="15"/>
      <c r="N73" s="15"/>
      <c r="O73" s="15"/>
      <c r="P73" s="15"/>
      <c r="Q73" s="15"/>
      <c r="R73" s="15"/>
    </row>
    <row r="74" spans="1:18" x14ac:dyDescent="0.25">
      <c r="A74" s="15"/>
      <c r="B74" s="15"/>
      <c r="C74" s="15"/>
      <c r="D74" s="15"/>
      <c r="E74" s="15"/>
      <c r="F74" s="15"/>
      <c r="G74" s="15"/>
      <c r="H74" s="15"/>
      <c r="I74" s="15"/>
      <c r="J74" s="15"/>
    </row>
    <row r="94" spans="4:15" hidden="1" x14ac:dyDescent="0.25"/>
    <row r="95" spans="4:15" hidden="1" x14ac:dyDescent="0.25">
      <c r="D95" s="10" t="s">
        <v>79</v>
      </c>
      <c r="E95" s="10"/>
      <c r="F95" s="10"/>
      <c r="G95" s="10"/>
      <c r="H95" s="10"/>
      <c r="I95" s="10"/>
      <c r="L95" s="10" t="s">
        <v>105</v>
      </c>
      <c r="M95" s="10"/>
      <c r="N95" s="10"/>
      <c r="O95" s="10"/>
    </row>
    <row r="96" spans="4:15" hidden="1" x14ac:dyDescent="0.25">
      <c r="D96" s="10" t="s">
        <v>13</v>
      </c>
      <c r="E96" s="10"/>
      <c r="F96" s="10"/>
      <c r="G96" s="10"/>
      <c r="H96" s="10"/>
      <c r="I96" s="10"/>
      <c r="L96" s="10" t="s">
        <v>84</v>
      </c>
      <c r="M96" s="10"/>
      <c r="N96" s="10"/>
      <c r="O96" s="10"/>
    </row>
    <row r="97" spans="4:15" ht="15.75" hidden="1" customHeight="1" x14ac:dyDescent="0.25">
      <c r="D97" s="10" t="s">
        <v>14</v>
      </c>
      <c r="E97" s="10"/>
      <c r="F97" s="10"/>
      <c r="G97" s="10"/>
      <c r="H97" s="10"/>
      <c r="I97" s="10"/>
      <c r="L97" s="10" t="s">
        <v>83</v>
      </c>
      <c r="M97" s="10"/>
      <c r="N97" s="10"/>
      <c r="O97" s="10"/>
    </row>
    <row r="98" spans="4:15" hidden="1" x14ac:dyDescent="0.25">
      <c r="D98" s="10" t="s">
        <v>15</v>
      </c>
      <c r="E98" s="10"/>
      <c r="F98" s="10"/>
      <c r="G98" s="10"/>
      <c r="H98" s="10"/>
      <c r="I98" s="10"/>
      <c r="L98" s="117" t="s">
        <v>106</v>
      </c>
      <c r="M98" s="117"/>
      <c r="N98" s="117"/>
      <c r="O98" s="117"/>
    </row>
    <row r="99" spans="4:15" ht="15" hidden="1" customHeight="1" x14ac:dyDescent="0.25">
      <c r="D99" s="10" t="s">
        <v>16</v>
      </c>
      <c r="E99" s="10"/>
      <c r="F99" s="10"/>
      <c r="G99" s="10"/>
      <c r="H99" s="10"/>
      <c r="I99" s="10"/>
      <c r="L99" s="117" t="s">
        <v>107</v>
      </c>
      <c r="M99" s="117"/>
      <c r="N99" s="117"/>
      <c r="O99" s="117"/>
    </row>
    <row r="100" spans="4:15" ht="15" hidden="1" customHeight="1" x14ac:dyDescent="0.25">
      <c r="D100" s="10" t="s">
        <v>17</v>
      </c>
      <c r="E100" s="10"/>
      <c r="F100" s="10"/>
      <c r="G100" s="10"/>
      <c r="H100" s="10"/>
      <c r="I100" s="10"/>
      <c r="L100" s="202"/>
      <c r="M100" s="202"/>
    </row>
    <row r="101" spans="4:15" ht="15" hidden="1" customHeight="1" x14ac:dyDescent="0.25">
      <c r="D101" s="10" t="s">
        <v>18</v>
      </c>
      <c r="E101" s="10"/>
      <c r="F101" s="10"/>
      <c r="G101" s="10"/>
      <c r="H101" s="10"/>
      <c r="I101" s="10"/>
      <c r="L101" s="202"/>
      <c r="M101" s="202"/>
    </row>
    <row r="102" spans="4:15" ht="15" hidden="1" customHeight="1" x14ac:dyDescent="0.25">
      <c r="D102" s="10" t="s">
        <v>19</v>
      </c>
      <c r="E102" s="10"/>
      <c r="F102" s="10"/>
      <c r="G102" s="10"/>
      <c r="H102" s="10"/>
      <c r="I102" s="10"/>
      <c r="L102" s="202"/>
      <c r="M102" s="202"/>
    </row>
    <row r="103" spans="4:15" ht="15" hidden="1" customHeight="1" x14ac:dyDescent="0.25">
      <c r="D103" s="10" t="s">
        <v>20</v>
      </c>
      <c r="E103" s="10"/>
      <c r="F103" s="10"/>
      <c r="G103" s="10"/>
      <c r="H103" s="10"/>
      <c r="I103" s="10"/>
      <c r="L103" s="202"/>
      <c r="M103" s="202"/>
    </row>
    <row r="104" spans="4:15" ht="15" hidden="1" customHeight="1" x14ac:dyDescent="0.25">
      <c r="D104" s="10" t="s">
        <v>103</v>
      </c>
      <c r="E104" s="10"/>
      <c r="F104" s="10"/>
      <c r="G104" s="10"/>
      <c r="H104" s="10"/>
      <c r="I104" s="10"/>
      <c r="L104" s="202"/>
      <c r="M104" s="202"/>
    </row>
    <row r="105" spans="4:15" ht="15" hidden="1" customHeight="1" x14ac:dyDescent="0.25">
      <c r="D105" s="10" t="s">
        <v>81</v>
      </c>
      <c r="E105" s="10"/>
      <c r="F105" s="10"/>
      <c r="G105" s="10"/>
      <c r="H105" s="10"/>
      <c r="I105" s="10"/>
      <c r="L105" s="202"/>
      <c r="M105" s="202"/>
    </row>
    <row r="106" spans="4:15" ht="15" hidden="1" customHeight="1" x14ac:dyDescent="0.25">
      <c r="D106" s="10" t="s">
        <v>21</v>
      </c>
      <c r="E106" s="10"/>
      <c r="F106" s="10"/>
      <c r="G106" s="10"/>
      <c r="H106" s="10"/>
      <c r="I106" s="10"/>
    </row>
    <row r="107" spans="4:15" ht="15" hidden="1" customHeight="1" x14ac:dyDescent="0.25">
      <c r="D107" s="10" t="s">
        <v>22</v>
      </c>
      <c r="E107" s="10"/>
      <c r="F107" s="10"/>
      <c r="G107" s="10"/>
      <c r="H107" s="10"/>
      <c r="I107" s="10"/>
    </row>
    <row r="108" spans="4:15" ht="15" hidden="1" customHeight="1" x14ac:dyDescent="0.25">
      <c r="D108" s="10" t="s">
        <v>23</v>
      </c>
      <c r="E108" s="10"/>
      <c r="F108" s="10"/>
      <c r="G108" s="10"/>
      <c r="H108" s="10"/>
      <c r="I108" s="10"/>
    </row>
    <row r="109" spans="4:15" hidden="1" x14ac:dyDescent="0.25">
      <c r="D109" s="10" t="s">
        <v>24</v>
      </c>
      <c r="E109" s="10"/>
      <c r="F109" s="10"/>
      <c r="G109" s="10"/>
      <c r="H109" s="10"/>
      <c r="I109" s="10"/>
    </row>
    <row r="110" spans="4:15" ht="15" hidden="1" customHeight="1" x14ac:dyDescent="0.25">
      <c r="D110" s="10" t="s">
        <v>113</v>
      </c>
      <c r="E110" s="10"/>
      <c r="F110" s="10"/>
      <c r="G110" s="10"/>
      <c r="H110" s="10"/>
      <c r="I110" s="10"/>
    </row>
    <row r="111" spans="4:15" hidden="1" x14ac:dyDescent="0.25">
      <c r="D111" s="10" t="s">
        <v>25</v>
      </c>
      <c r="E111" s="10"/>
      <c r="F111" s="10"/>
      <c r="G111" s="10"/>
      <c r="H111" s="10"/>
      <c r="I111" s="10"/>
    </row>
    <row r="112" spans="4:15" ht="15" hidden="1" customHeight="1" x14ac:dyDescent="0.25">
      <c r="D112" s="10" t="s">
        <v>82</v>
      </c>
      <c r="E112" s="10"/>
      <c r="F112" s="10"/>
      <c r="G112" s="10"/>
      <c r="H112" s="10"/>
      <c r="I112" s="10"/>
    </row>
    <row r="113" spans="4:9" ht="15" hidden="1" customHeight="1" x14ac:dyDescent="0.25">
      <c r="D113" s="10" t="s">
        <v>104</v>
      </c>
      <c r="E113" s="10"/>
      <c r="F113" s="10"/>
      <c r="G113" s="10"/>
      <c r="H113" s="10"/>
      <c r="I113" s="10"/>
    </row>
    <row r="114" spans="4:9" hidden="1" x14ac:dyDescent="0.25"/>
    <row r="115" spans="4:9" hidden="1" x14ac:dyDescent="0.25"/>
    <row r="116" spans="4:9" hidden="1" x14ac:dyDescent="0.25"/>
    <row r="117" spans="4:9" hidden="1" x14ac:dyDescent="0.25"/>
  </sheetData>
  <sheetProtection algorithmName="SHA-512" hashValue="e7gsENC3xqNNzRz54OgJpVX7/n9FAoTONj3FKEk1Q7vJO63bQ8Mw/dYNSNAYOMiqYtSKb6WtbZ3wvfZEFNPutQ==" saltValue="h84ElrKIMyv2ATTPX74MFQ==" spinCount="100000" sheet="1" objects="1" scenarios="1"/>
  <mergeCells count="139">
    <mergeCell ref="K27:L27"/>
    <mergeCell ref="M27:N27"/>
    <mergeCell ref="B27:D27"/>
    <mergeCell ref="E27:H27"/>
    <mergeCell ref="I27:J27"/>
    <mergeCell ref="B28:D28"/>
    <mergeCell ref="E28:H28"/>
    <mergeCell ref="I28:J28"/>
    <mergeCell ref="K28:L28"/>
    <mergeCell ref="M28:N28"/>
    <mergeCell ref="K26:L26"/>
    <mergeCell ref="O28:P28"/>
    <mergeCell ref="B29:D29"/>
    <mergeCell ref="E29:H29"/>
    <mergeCell ref="I29:J29"/>
    <mergeCell ref="K29:L29"/>
    <mergeCell ref="M29:N29"/>
    <mergeCell ref="L104:M104"/>
    <mergeCell ref="L105:M105"/>
    <mergeCell ref="L100:M100"/>
    <mergeCell ref="L101:M101"/>
    <mergeCell ref="L102:M102"/>
    <mergeCell ref="L103:M103"/>
    <mergeCell ref="O29:P29"/>
    <mergeCell ref="A34:H34"/>
    <mergeCell ref="I34:J34"/>
    <mergeCell ref="K34:L34"/>
    <mergeCell ref="M34:N34"/>
    <mergeCell ref="O34:P34"/>
    <mergeCell ref="A52:H52"/>
    <mergeCell ref="B33:D33"/>
    <mergeCell ref="E33:H33"/>
    <mergeCell ref="I33:J33"/>
    <mergeCell ref="K33:L33"/>
    <mergeCell ref="A1:P1"/>
    <mergeCell ref="A4:P4"/>
    <mergeCell ref="B25:D25"/>
    <mergeCell ref="E25:H25"/>
    <mergeCell ref="I25:J25"/>
    <mergeCell ref="K25:L25"/>
    <mergeCell ref="M25:N25"/>
    <mergeCell ref="O25:P25"/>
    <mergeCell ref="D18:P18"/>
    <mergeCell ref="A7:P9"/>
    <mergeCell ref="B12:P12"/>
    <mergeCell ref="B13:P13"/>
    <mergeCell ref="B14:P14"/>
    <mergeCell ref="B16:C16"/>
    <mergeCell ref="B17:C17"/>
    <mergeCell ref="B18:C18"/>
    <mergeCell ref="D21:J21"/>
    <mergeCell ref="D22:L22"/>
    <mergeCell ref="D16:P16"/>
    <mergeCell ref="D17:P17"/>
    <mergeCell ref="M26:N26"/>
    <mergeCell ref="O26:P26"/>
    <mergeCell ref="B26:D26"/>
    <mergeCell ref="B32:D32"/>
    <mergeCell ref="E32:H32"/>
    <mergeCell ref="I32:J32"/>
    <mergeCell ref="K32:L32"/>
    <mergeCell ref="M32:N32"/>
    <mergeCell ref="O32:P32"/>
    <mergeCell ref="O31:P31"/>
    <mergeCell ref="B30:D30"/>
    <mergeCell ref="E30:H30"/>
    <mergeCell ref="I30:J30"/>
    <mergeCell ref="K30:L30"/>
    <mergeCell ref="M30:N30"/>
    <mergeCell ref="O30:P30"/>
    <mergeCell ref="B31:D31"/>
    <mergeCell ref="E31:H31"/>
    <mergeCell ref="I31:J31"/>
    <mergeCell ref="K31:L31"/>
    <mergeCell ref="M31:N31"/>
    <mergeCell ref="O27:P27"/>
    <mergeCell ref="E26:H26"/>
    <mergeCell ref="I26:J26"/>
    <mergeCell ref="M48:N48"/>
    <mergeCell ref="E42:H42"/>
    <mergeCell ref="I42:J42"/>
    <mergeCell ref="K42:L42"/>
    <mergeCell ref="B44:D44"/>
    <mergeCell ref="E44:H44"/>
    <mergeCell ref="I44:J44"/>
    <mergeCell ref="K44:L44"/>
    <mergeCell ref="B46:D46"/>
    <mergeCell ref="E46:H46"/>
    <mergeCell ref="I46:J46"/>
    <mergeCell ref="K46:L46"/>
    <mergeCell ref="B42:D42"/>
    <mergeCell ref="O50:P50"/>
    <mergeCell ref="M33:N33"/>
    <mergeCell ref="O33:P33"/>
    <mergeCell ref="M42:N42"/>
    <mergeCell ref="A69:J72"/>
    <mergeCell ref="A63:J66"/>
    <mergeCell ref="B47:D47"/>
    <mergeCell ref="E47:H47"/>
    <mergeCell ref="I47:J47"/>
    <mergeCell ref="K47:L47"/>
    <mergeCell ref="M47:N47"/>
    <mergeCell ref="O47:P47"/>
    <mergeCell ref="M44:N44"/>
    <mergeCell ref="O44:P44"/>
    <mergeCell ref="B45:D45"/>
    <mergeCell ref="E45:H45"/>
    <mergeCell ref="I45:J45"/>
    <mergeCell ref="K45:L45"/>
    <mergeCell ref="M45:N45"/>
    <mergeCell ref="O45:P45"/>
    <mergeCell ref="O46:P46"/>
    <mergeCell ref="A51:H51"/>
    <mergeCell ref="I51:J51"/>
    <mergeCell ref="K48:L48"/>
    <mergeCell ref="A35:H35"/>
    <mergeCell ref="B50:D50"/>
    <mergeCell ref="E50:H50"/>
    <mergeCell ref="I50:J50"/>
    <mergeCell ref="K50:L50"/>
    <mergeCell ref="M50:N50"/>
    <mergeCell ref="O48:P48"/>
    <mergeCell ref="B49:D49"/>
    <mergeCell ref="E49:H49"/>
    <mergeCell ref="I49:J49"/>
    <mergeCell ref="K49:L49"/>
    <mergeCell ref="M49:N49"/>
    <mergeCell ref="O49:P49"/>
    <mergeCell ref="B48:D48"/>
    <mergeCell ref="E48:H48"/>
    <mergeCell ref="I48:J48"/>
    <mergeCell ref="M46:N46"/>
    <mergeCell ref="B43:D43"/>
    <mergeCell ref="E43:H43"/>
    <mergeCell ref="I43:J43"/>
    <mergeCell ref="K43:L43"/>
    <mergeCell ref="M43:N43"/>
    <mergeCell ref="O43:P43"/>
    <mergeCell ref="O42:P42"/>
  </mergeCells>
  <dataValidations count="2">
    <dataValidation type="list" allowBlank="1" showInputMessage="1" showErrorMessage="1" sqref="B43:D50" xr:uid="{00000000-0002-0000-0100-000000000000}">
      <formula1>$L$95:$L$99</formula1>
    </dataValidation>
    <dataValidation type="list" allowBlank="1" showInputMessage="1" showErrorMessage="1" sqref="B26:D33" xr:uid="{00000000-0002-0000-0100-000001000000}">
      <formula1>$D$95:$D$113</formula1>
    </dataValidation>
  </dataValidations>
  <pageMargins left="0.2" right="0.2" top="0.25" bottom="0.5" header="0.3" footer="0.3"/>
  <pageSetup orientation="landscape" r:id="rId1"/>
  <rowBreaks count="1" manualBreakCount="1">
    <brk id="50"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42"/>
  <sheetViews>
    <sheetView showGridLines="0" view="pageLayout" zoomScaleNormal="100" zoomScaleSheetLayoutView="100" workbookViewId="0">
      <selection activeCell="D6" sqref="D6:H6"/>
    </sheetView>
  </sheetViews>
  <sheetFormatPr defaultRowHeight="15" x14ac:dyDescent="0.25"/>
  <cols>
    <col min="1" max="1" width="2.5703125" customWidth="1"/>
    <col min="2" max="2" width="1.85546875" customWidth="1"/>
    <col min="3" max="3" width="26.28515625" style="2" customWidth="1"/>
    <col min="4" max="4" width="2.7109375" style="2" customWidth="1"/>
    <col min="5" max="5" width="1.42578125" style="2" customWidth="1"/>
    <col min="6" max="6" width="26.28515625" style="2" customWidth="1"/>
    <col min="7" max="7" width="2.28515625" style="2" customWidth="1"/>
    <col min="8" max="8" width="33.85546875" style="2" customWidth="1"/>
    <col min="9" max="10" width="14.7109375" style="2" bestFit="1" customWidth="1"/>
  </cols>
  <sheetData>
    <row r="1" spans="1:21" ht="21" customHeight="1" x14ac:dyDescent="0.3">
      <c r="A1" s="15"/>
      <c r="B1" s="15"/>
      <c r="C1" s="207" t="s">
        <v>410</v>
      </c>
      <c r="D1" s="208"/>
      <c r="E1" s="208"/>
      <c r="F1" s="208"/>
      <c r="G1" s="208"/>
      <c r="H1" s="208"/>
      <c r="I1" s="1"/>
      <c r="J1" s="1"/>
    </row>
    <row r="2" spans="1:21" ht="11.25" customHeight="1" x14ac:dyDescent="0.3">
      <c r="A2" s="15"/>
      <c r="B2" s="15"/>
      <c r="C2" s="15"/>
      <c r="D2" s="17"/>
      <c r="E2" s="17"/>
      <c r="F2" s="17"/>
      <c r="G2" s="17"/>
      <c r="H2" s="17"/>
      <c r="I2" s="3"/>
      <c r="J2" s="3"/>
    </row>
    <row r="3" spans="1:21" ht="18.75" x14ac:dyDescent="0.3">
      <c r="A3" s="15"/>
      <c r="B3" s="15"/>
      <c r="C3" s="207" t="s">
        <v>412</v>
      </c>
      <c r="D3" s="208"/>
      <c r="E3" s="208"/>
      <c r="F3" s="208"/>
      <c r="G3" s="208"/>
      <c r="H3" s="208"/>
      <c r="I3" s="1"/>
      <c r="J3" s="1"/>
    </row>
    <row r="4" spans="1:21" x14ac:dyDescent="0.25">
      <c r="A4" s="15"/>
      <c r="B4" s="15"/>
      <c r="C4" s="18"/>
      <c r="D4" s="18"/>
      <c r="E4" s="18"/>
      <c r="F4" s="18"/>
      <c r="G4" s="18"/>
      <c r="H4" s="18"/>
      <c r="I4" s="4"/>
      <c r="J4" s="5"/>
    </row>
    <row r="5" spans="1:21" x14ac:dyDescent="0.25">
      <c r="A5" s="15"/>
      <c r="B5" s="15"/>
      <c r="C5" s="36"/>
      <c r="D5" s="36"/>
      <c r="E5" s="36"/>
      <c r="F5" s="37"/>
      <c r="G5" s="37"/>
      <c r="H5" s="37"/>
      <c r="I5" s="6"/>
      <c r="J5" s="6"/>
    </row>
    <row r="6" spans="1:21" ht="18.95" customHeight="1" x14ac:dyDescent="0.25">
      <c r="A6" s="286" t="s">
        <v>404</v>
      </c>
      <c r="B6" s="287"/>
      <c r="C6" s="288"/>
      <c r="D6" s="289"/>
      <c r="E6" s="290"/>
      <c r="F6" s="290"/>
      <c r="G6" s="290"/>
      <c r="H6" s="291"/>
      <c r="I6" s="7"/>
      <c r="J6" s="7"/>
      <c r="K6" s="7"/>
      <c r="L6" s="7"/>
    </row>
    <row r="7" spans="1:21" ht="9" customHeight="1" x14ac:dyDescent="0.25">
      <c r="A7" s="86"/>
      <c r="B7" s="86"/>
      <c r="C7" s="87"/>
      <c r="D7" s="38"/>
      <c r="E7" s="38"/>
      <c r="F7" s="39"/>
      <c r="G7" s="39"/>
      <c r="H7" s="39"/>
      <c r="I7" s="8"/>
      <c r="J7" s="8"/>
      <c r="K7" s="9"/>
      <c r="L7" s="9"/>
    </row>
    <row r="8" spans="1:21" ht="18.95" customHeight="1" x14ac:dyDescent="0.25">
      <c r="A8" s="286" t="s">
        <v>411</v>
      </c>
      <c r="B8" s="287"/>
      <c r="C8" s="288"/>
      <c r="D8" s="293"/>
      <c r="E8" s="294"/>
      <c r="F8" s="294"/>
      <c r="G8" s="294"/>
      <c r="H8" s="295"/>
      <c r="I8" s="7"/>
      <c r="J8" s="7"/>
      <c r="K8" s="7"/>
      <c r="L8" s="7"/>
    </row>
    <row r="9" spans="1:21" ht="13.5" customHeight="1" x14ac:dyDescent="0.25">
      <c r="A9" s="142"/>
      <c r="B9" s="143"/>
      <c r="C9" s="144" t="s">
        <v>78</v>
      </c>
      <c r="D9" s="145"/>
      <c r="E9" s="146"/>
      <c r="F9" s="146"/>
      <c r="G9" s="146"/>
      <c r="H9" s="146"/>
      <c r="I9" s="7"/>
      <c r="J9" s="7"/>
      <c r="K9" s="7"/>
      <c r="L9" s="7"/>
    </row>
    <row r="10" spans="1:21" ht="18.95" customHeight="1" x14ac:dyDescent="0.25">
      <c r="A10" s="142"/>
      <c r="B10" s="143"/>
      <c r="C10" s="147" t="s">
        <v>409</v>
      </c>
      <c r="D10" s="296"/>
      <c r="E10" s="297"/>
      <c r="F10" s="297"/>
      <c r="G10" s="297"/>
      <c r="H10" s="298"/>
      <c r="I10" s="7"/>
      <c r="J10" s="7"/>
      <c r="K10" s="7"/>
      <c r="L10" s="7"/>
    </row>
    <row r="11" spans="1:21" ht="11.25" customHeight="1" x14ac:dyDescent="0.25">
      <c r="A11" s="292" t="s">
        <v>397</v>
      </c>
      <c r="B11" s="292"/>
      <c r="C11" s="292"/>
      <c r="D11" s="38"/>
      <c r="E11" s="38"/>
      <c r="F11" s="39"/>
      <c r="G11" s="39"/>
      <c r="H11" s="39"/>
      <c r="I11" s="8"/>
      <c r="J11" s="8"/>
      <c r="K11" s="9"/>
      <c r="L11" s="9"/>
      <c r="M11" s="10"/>
      <c r="N11" s="10"/>
      <c r="O11" s="10"/>
      <c r="P11" s="10"/>
      <c r="Q11" s="10"/>
      <c r="R11" s="10"/>
      <c r="S11" s="10"/>
      <c r="T11" s="10"/>
      <c r="U11" s="10"/>
    </row>
    <row r="12" spans="1:21" ht="20.25" customHeight="1" x14ac:dyDescent="0.25">
      <c r="A12" s="286" t="s">
        <v>11</v>
      </c>
      <c r="B12" s="287"/>
      <c r="C12" s="288"/>
      <c r="D12" s="289"/>
      <c r="E12" s="290"/>
      <c r="F12" s="290"/>
      <c r="G12" s="290"/>
      <c r="H12" s="291"/>
      <c r="I12" s="7"/>
      <c r="J12" s="7"/>
      <c r="K12" s="7"/>
      <c r="L12" s="7"/>
      <c r="M12" s="10"/>
      <c r="N12" s="10"/>
      <c r="O12" s="10"/>
      <c r="P12" s="10"/>
      <c r="Q12" s="10"/>
      <c r="R12" s="10"/>
      <c r="S12" s="10"/>
      <c r="T12" s="10"/>
      <c r="U12" s="10"/>
    </row>
    <row r="13" spans="1:21" ht="9" customHeight="1" x14ac:dyDescent="0.25">
      <c r="A13" s="88"/>
      <c r="B13" s="89"/>
      <c r="C13" s="89"/>
      <c r="D13" s="38"/>
      <c r="E13" s="38"/>
      <c r="F13" s="39"/>
      <c r="G13" s="39"/>
      <c r="H13" s="39"/>
      <c r="I13" s="8"/>
      <c r="J13" s="8"/>
      <c r="K13" s="9"/>
      <c r="L13" s="9"/>
      <c r="M13" s="10"/>
      <c r="N13" s="10"/>
      <c r="O13" s="10"/>
      <c r="P13" s="10"/>
      <c r="Q13" s="10"/>
      <c r="R13" s="10"/>
      <c r="S13" s="10"/>
      <c r="T13" s="10"/>
      <c r="U13" s="10"/>
    </row>
    <row r="14" spans="1:21" ht="18.95" customHeight="1" x14ac:dyDescent="0.25">
      <c r="A14" s="90"/>
      <c r="B14" s="86"/>
      <c r="C14" s="87" t="s">
        <v>5</v>
      </c>
      <c r="D14" s="289"/>
      <c r="E14" s="290"/>
      <c r="F14" s="290"/>
      <c r="G14" s="290"/>
      <c r="H14" s="291"/>
      <c r="I14" s="7"/>
      <c r="J14" s="7"/>
      <c r="K14" s="7"/>
      <c r="L14" s="7"/>
      <c r="M14" s="10"/>
      <c r="N14" s="10"/>
      <c r="O14" s="10"/>
      <c r="P14" s="10"/>
      <c r="Q14" s="10"/>
      <c r="R14" s="10"/>
      <c r="S14" s="10"/>
      <c r="T14" s="10"/>
      <c r="U14" s="10"/>
    </row>
    <row r="15" spans="1:21" ht="9" customHeight="1" x14ac:dyDescent="0.25">
      <c r="A15" s="90"/>
      <c r="B15" s="86"/>
      <c r="C15" s="87"/>
      <c r="D15" s="38"/>
      <c r="E15" s="38"/>
      <c r="F15" s="39"/>
      <c r="G15" s="39"/>
      <c r="H15" s="39"/>
      <c r="I15" s="8"/>
      <c r="J15" s="8"/>
      <c r="K15" s="9"/>
      <c r="L15" s="9"/>
      <c r="M15" s="10"/>
      <c r="N15" s="10"/>
      <c r="O15" s="10"/>
      <c r="P15" s="10"/>
      <c r="Q15" s="10"/>
      <c r="R15" s="10"/>
      <c r="S15" s="10"/>
      <c r="T15" s="10"/>
      <c r="U15" s="10"/>
    </row>
    <row r="16" spans="1:21" ht="18.95" customHeight="1" x14ac:dyDescent="0.25">
      <c r="A16" s="90"/>
      <c r="B16" s="86"/>
      <c r="C16" s="87" t="s">
        <v>6</v>
      </c>
      <c r="D16" s="289"/>
      <c r="E16" s="290"/>
      <c r="F16" s="290"/>
      <c r="G16" s="290"/>
      <c r="H16" s="291"/>
      <c r="I16" s="7"/>
      <c r="J16" s="7"/>
      <c r="K16" s="7"/>
      <c r="L16" s="7"/>
      <c r="M16" s="10"/>
      <c r="N16" s="10"/>
      <c r="O16" s="10"/>
      <c r="P16" s="10"/>
      <c r="Q16" s="10"/>
      <c r="R16" s="10"/>
      <c r="S16" s="10"/>
      <c r="T16" s="10"/>
      <c r="U16" s="10"/>
    </row>
    <row r="17" spans="1:21" ht="9" customHeight="1" x14ac:dyDescent="0.25">
      <c r="A17" s="87"/>
      <c r="B17" s="86"/>
      <c r="C17" s="86"/>
      <c r="D17" s="38"/>
      <c r="E17" s="38"/>
      <c r="F17" s="39"/>
      <c r="G17" s="39"/>
      <c r="H17" s="39"/>
      <c r="I17" s="8"/>
      <c r="J17" s="8"/>
      <c r="K17" s="9"/>
      <c r="L17" s="9"/>
      <c r="M17" s="10"/>
      <c r="N17" s="10"/>
      <c r="O17" s="10"/>
      <c r="P17" s="10"/>
      <c r="Q17" s="10"/>
      <c r="R17" s="10"/>
      <c r="S17" s="10"/>
      <c r="T17" s="10"/>
      <c r="U17" s="10"/>
    </row>
    <row r="18" spans="1:21" ht="18.95" customHeight="1" x14ac:dyDescent="0.25">
      <c r="A18" s="286" t="s">
        <v>7</v>
      </c>
      <c r="B18" s="287"/>
      <c r="C18" s="288"/>
      <c r="D18" s="289"/>
      <c r="E18" s="290"/>
      <c r="F18" s="290"/>
      <c r="G18" s="290"/>
      <c r="H18" s="291"/>
      <c r="I18" s="7"/>
      <c r="J18" s="7"/>
      <c r="K18" s="7"/>
      <c r="L18" s="7"/>
      <c r="M18" s="10"/>
      <c r="N18" s="10"/>
      <c r="O18" s="10"/>
      <c r="P18" s="10"/>
      <c r="Q18" s="10"/>
      <c r="R18" s="10"/>
      <c r="S18" s="10"/>
      <c r="T18" s="10"/>
      <c r="U18" s="10"/>
    </row>
    <row r="19" spans="1:21" ht="9" customHeight="1" x14ac:dyDescent="0.25">
      <c r="A19" s="87"/>
      <c r="B19" s="86"/>
      <c r="C19" s="86"/>
      <c r="D19" s="38"/>
      <c r="E19" s="38"/>
      <c r="F19" s="39"/>
      <c r="G19" s="39"/>
      <c r="H19" s="39"/>
      <c r="I19" s="8"/>
      <c r="J19" s="8"/>
      <c r="K19" s="9"/>
      <c r="L19" s="9"/>
      <c r="M19" s="10"/>
      <c r="N19" s="10"/>
      <c r="O19" s="10"/>
      <c r="P19" s="10"/>
      <c r="Q19" s="10"/>
      <c r="R19" s="10"/>
      <c r="S19" s="10"/>
      <c r="T19" s="10"/>
      <c r="U19" s="10"/>
    </row>
    <row r="20" spans="1:21" ht="18.95" customHeight="1" x14ac:dyDescent="0.25">
      <c r="A20" s="286" t="s">
        <v>8</v>
      </c>
      <c r="B20" s="287"/>
      <c r="C20" s="288"/>
      <c r="D20" s="289" t="s">
        <v>55</v>
      </c>
      <c r="E20" s="290"/>
      <c r="F20" s="290"/>
      <c r="G20" s="290"/>
      <c r="H20" s="291"/>
      <c r="I20" s="7"/>
      <c r="J20" s="7"/>
      <c r="K20" s="7"/>
      <c r="L20" s="7"/>
      <c r="M20" s="10"/>
      <c r="N20" s="10"/>
      <c r="O20" s="10"/>
      <c r="P20" s="10"/>
      <c r="Q20" s="10"/>
      <c r="R20" s="10"/>
      <c r="S20" s="10"/>
      <c r="T20" s="10"/>
      <c r="U20" s="10"/>
    </row>
    <row r="21" spans="1:21" ht="9" customHeight="1" x14ac:dyDescent="0.25">
      <c r="A21" s="49"/>
      <c r="B21" s="50"/>
      <c r="C21" s="50"/>
      <c r="D21" s="38"/>
      <c r="E21" s="38"/>
      <c r="F21" s="39"/>
      <c r="G21" s="39"/>
      <c r="H21" s="39"/>
      <c r="I21" s="8"/>
      <c r="J21" s="8"/>
      <c r="K21" s="9"/>
      <c r="L21" s="9"/>
      <c r="M21" s="10"/>
      <c r="N21" s="10"/>
      <c r="O21" s="10"/>
      <c r="P21" s="10"/>
      <c r="Q21" s="10"/>
      <c r="R21" s="10"/>
      <c r="S21" s="10"/>
      <c r="T21" s="10"/>
      <c r="U21" s="10"/>
    </row>
    <row r="22" spans="1:21" ht="18.95" customHeight="1" x14ac:dyDescent="0.25">
      <c r="A22" s="49"/>
      <c r="B22" s="50"/>
      <c r="C22" s="40"/>
      <c r="D22" s="41"/>
      <c r="E22" s="42"/>
      <c r="F22" s="42"/>
      <c r="G22" s="42"/>
      <c r="H22" s="42"/>
      <c r="I22" s="7"/>
      <c r="J22" s="7"/>
      <c r="K22" s="7"/>
      <c r="L22" s="7"/>
      <c r="M22" s="10"/>
      <c r="N22" s="10"/>
      <c r="O22" s="10"/>
      <c r="P22" s="10"/>
      <c r="Q22" s="10"/>
      <c r="R22" s="10"/>
      <c r="S22" s="10"/>
      <c r="T22" s="10"/>
      <c r="U22" s="10"/>
    </row>
    <row r="23" spans="1:21" ht="18.95" customHeight="1" x14ac:dyDescent="0.25">
      <c r="A23" s="262" t="s">
        <v>403</v>
      </c>
      <c r="B23" s="304"/>
      <c r="C23" s="304"/>
      <c r="D23" s="304"/>
      <c r="E23" s="304"/>
      <c r="F23" s="304"/>
      <c r="G23" s="304"/>
      <c r="H23" s="304"/>
      <c r="I23" s="11"/>
      <c r="J23" s="11"/>
      <c r="K23" s="10"/>
      <c r="L23" s="10"/>
      <c r="M23" s="10"/>
      <c r="N23" s="10"/>
      <c r="O23" s="10"/>
      <c r="P23" s="10"/>
      <c r="Q23" s="10"/>
      <c r="R23" s="10"/>
      <c r="S23" s="10"/>
      <c r="T23" s="10"/>
      <c r="U23" s="10"/>
    </row>
    <row r="24" spans="1:21" ht="15.75" x14ac:dyDescent="0.25">
      <c r="A24" s="299"/>
      <c r="B24" s="208"/>
      <c r="C24" s="208"/>
      <c r="D24" s="15"/>
      <c r="E24" s="15"/>
      <c r="F24" s="15"/>
      <c r="G24" s="15"/>
      <c r="H24" s="15"/>
      <c r="I24" s="11"/>
      <c r="J24" s="11"/>
      <c r="K24" s="10"/>
      <c r="L24" s="10"/>
      <c r="M24" s="10"/>
      <c r="N24" s="10"/>
      <c r="O24" s="10"/>
      <c r="P24" s="10"/>
      <c r="Q24" s="10"/>
      <c r="R24" s="10"/>
      <c r="S24" s="10"/>
      <c r="T24" s="10"/>
      <c r="U24" s="10"/>
    </row>
    <row r="25" spans="1:21" ht="17.25" customHeight="1" x14ac:dyDescent="0.25">
      <c r="A25" s="43"/>
      <c r="B25" s="44"/>
      <c r="C25" s="48">
        <v>0</v>
      </c>
      <c r="D25" s="45"/>
      <c r="E25" s="46"/>
      <c r="F25" s="48">
        <v>0</v>
      </c>
      <c r="G25" s="15"/>
      <c r="H25" s="187">
        <f>C25 + F25</f>
        <v>0</v>
      </c>
      <c r="I25" s="12"/>
      <c r="J25" s="10"/>
      <c r="K25" s="10"/>
      <c r="L25" s="10"/>
      <c r="M25" s="10"/>
      <c r="N25" s="10"/>
      <c r="O25" s="10"/>
      <c r="P25" s="10"/>
      <c r="Q25" s="10"/>
      <c r="R25" s="10"/>
      <c r="S25" s="10"/>
      <c r="T25" s="10"/>
      <c r="U25" s="10"/>
    </row>
    <row r="26" spans="1:21" ht="18.95" customHeight="1" x14ac:dyDescent="0.25">
      <c r="A26" s="15"/>
      <c r="B26" s="15"/>
      <c r="C26" s="94" t="s">
        <v>89</v>
      </c>
      <c r="D26" s="91"/>
      <c r="E26" s="91"/>
      <c r="F26" s="94" t="s">
        <v>90</v>
      </c>
      <c r="G26" s="95"/>
      <c r="H26" s="186" t="s">
        <v>10</v>
      </c>
      <c r="I26" s="11"/>
      <c r="J26" s="11"/>
      <c r="K26" s="10"/>
      <c r="L26" s="10"/>
      <c r="M26" s="10"/>
      <c r="N26" s="10"/>
      <c r="O26" s="10"/>
      <c r="P26" s="10"/>
      <c r="Q26" s="10"/>
      <c r="R26" s="10"/>
      <c r="S26" s="10"/>
      <c r="T26" s="10"/>
      <c r="U26" s="10"/>
    </row>
    <row r="27" spans="1:21" ht="15.75" x14ac:dyDescent="0.25">
      <c r="A27" s="299"/>
      <c r="B27" s="208"/>
      <c r="C27" s="208"/>
      <c r="D27" s="15"/>
      <c r="E27" s="15"/>
      <c r="F27" s="15"/>
      <c r="G27" s="15"/>
      <c r="H27" s="189"/>
      <c r="I27" s="11"/>
      <c r="J27" s="11"/>
      <c r="K27" s="10"/>
      <c r="L27" s="10"/>
      <c r="M27" s="10"/>
      <c r="N27" s="10"/>
      <c r="O27" s="10"/>
      <c r="P27" s="10"/>
      <c r="Q27" s="10"/>
      <c r="R27" s="10"/>
      <c r="S27" s="10"/>
      <c r="T27" s="10"/>
      <c r="U27" s="10"/>
    </row>
    <row r="28" spans="1:21" ht="17.25" customHeight="1" x14ac:dyDescent="0.25">
      <c r="A28" s="31"/>
      <c r="B28" s="15"/>
      <c r="C28" s="15"/>
      <c r="D28" s="15"/>
      <c r="E28" s="15"/>
      <c r="F28" s="38" t="s">
        <v>441</v>
      </c>
      <c r="G28" s="15" t="s">
        <v>397</v>
      </c>
      <c r="H28" s="188">
        <v>0</v>
      </c>
      <c r="I28" s="11"/>
      <c r="J28" s="11"/>
      <c r="K28" s="10"/>
      <c r="L28" s="10"/>
      <c r="M28" s="10"/>
      <c r="N28" s="10"/>
      <c r="O28" s="10"/>
      <c r="P28" s="10"/>
      <c r="Q28" s="10"/>
      <c r="R28" s="10"/>
      <c r="S28" s="10"/>
      <c r="T28" s="10"/>
      <c r="U28" s="10"/>
    </row>
    <row r="29" spans="1:21" ht="17.25" customHeight="1" x14ac:dyDescent="0.25">
      <c r="A29" s="31"/>
      <c r="B29" s="15"/>
      <c r="C29" s="15"/>
      <c r="D29" s="15"/>
      <c r="E29" s="15"/>
      <c r="F29" s="38"/>
      <c r="G29" s="15"/>
      <c r="H29" s="190"/>
      <c r="I29" s="11"/>
      <c r="J29" s="11"/>
      <c r="K29" s="10"/>
      <c r="L29" s="10"/>
      <c r="M29" s="10"/>
      <c r="N29" s="10"/>
      <c r="O29" s="10"/>
      <c r="P29" s="10"/>
      <c r="Q29" s="10"/>
      <c r="R29" s="10"/>
      <c r="S29" s="10"/>
      <c r="T29" s="10"/>
      <c r="U29" s="10"/>
    </row>
    <row r="30" spans="1:21" ht="17.25" customHeight="1" x14ac:dyDescent="0.25">
      <c r="A30" s="31"/>
      <c r="B30" s="15"/>
      <c r="C30" s="15"/>
      <c r="D30" s="15"/>
      <c r="E30" s="15"/>
      <c r="F30" s="38" t="s">
        <v>102</v>
      </c>
      <c r="G30" s="15"/>
      <c r="H30" s="191">
        <f>1-H28</f>
        <v>1</v>
      </c>
      <c r="I30" s="11"/>
      <c r="J30" s="11"/>
      <c r="K30" s="10"/>
      <c r="L30" s="10"/>
      <c r="M30" s="10"/>
      <c r="N30" s="10"/>
      <c r="O30" s="10"/>
      <c r="P30" s="10"/>
      <c r="Q30" s="10"/>
      <c r="R30" s="10"/>
      <c r="S30" s="10"/>
      <c r="T30" s="10"/>
      <c r="U30" s="10"/>
    </row>
    <row r="31" spans="1:21" ht="23.25" x14ac:dyDescent="0.25">
      <c r="A31" s="31"/>
      <c r="B31" s="15"/>
      <c r="C31" s="15"/>
      <c r="D31" s="15"/>
      <c r="E31" s="15"/>
      <c r="F31" s="38"/>
      <c r="G31" s="15"/>
      <c r="H31" s="192"/>
      <c r="I31" s="11"/>
      <c r="J31" s="11"/>
      <c r="K31" s="10"/>
      <c r="L31" s="10"/>
      <c r="M31" s="10"/>
      <c r="N31" s="10"/>
      <c r="O31" s="10"/>
      <c r="P31" s="10"/>
      <c r="Q31" s="10"/>
      <c r="R31" s="10"/>
      <c r="S31" s="10"/>
      <c r="T31" s="10"/>
      <c r="U31" s="10"/>
    </row>
    <row r="32" spans="1:21" ht="17.25" customHeight="1" x14ac:dyDescent="0.25">
      <c r="A32" s="31"/>
      <c r="B32" s="15"/>
      <c r="C32" s="15"/>
      <c r="D32" s="15"/>
      <c r="E32" s="15"/>
      <c r="F32" s="38" t="s">
        <v>73</v>
      </c>
      <c r="G32" s="15"/>
      <c r="H32" s="195">
        <f>(C25*H30)+F25</f>
        <v>0</v>
      </c>
      <c r="I32" s="11"/>
      <c r="J32" s="11"/>
      <c r="K32" s="10"/>
      <c r="L32" s="10"/>
      <c r="M32" s="10"/>
      <c r="N32" s="10"/>
      <c r="O32" s="10"/>
      <c r="P32" s="10"/>
      <c r="Q32" s="10"/>
      <c r="R32" s="10"/>
      <c r="S32" s="10"/>
      <c r="T32" s="10"/>
      <c r="U32" s="10"/>
    </row>
    <row r="33" spans="1:21" x14ac:dyDescent="0.25">
      <c r="A33" s="31"/>
      <c r="B33" s="15"/>
      <c r="C33" s="15"/>
      <c r="D33" s="15"/>
      <c r="E33" s="15"/>
      <c r="F33" s="38"/>
      <c r="G33" s="15"/>
      <c r="H33" s="193"/>
      <c r="I33" s="11"/>
      <c r="J33" s="11"/>
      <c r="K33" s="10"/>
      <c r="L33" s="10"/>
      <c r="M33" s="10"/>
      <c r="N33" s="10"/>
      <c r="O33" s="10"/>
      <c r="P33" s="10"/>
      <c r="Q33" s="10"/>
      <c r="R33" s="10"/>
      <c r="S33" s="10"/>
      <c r="T33" s="10"/>
      <c r="U33" s="10"/>
    </row>
    <row r="34" spans="1:21" ht="17.25" customHeight="1" x14ac:dyDescent="0.25">
      <c r="A34" s="31"/>
      <c r="B34" s="15"/>
      <c r="C34" s="15"/>
      <c r="D34" s="15"/>
      <c r="E34" s="15"/>
      <c r="F34" s="38" t="s">
        <v>407</v>
      </c>
      <c r="G34" s="15"/>
      <c r="H34" s="194">
        <v>0</v>
      </c>
      <c r="I34" s="11"/>
      <c r="J34" s="11"/>
      <c r="K34" s="10"/>
      <c r="L34" s="10"/>
      <c r="M34" s="10"/>
      <c r="N34" s="10"/>
      <c r="O34" s="10"/>
      <c r="P34" s="10"/>
      <c r="Q34" s="10"/>
      <c r="R34" s="10"/>
      <c r="S34" s="10"/>
      <c r="T34" s="10"/>
      <c r="U34" s="10"/>
    </row>
    <row r="35" spans="1:21" ht="40.5" customHeight="1" x14ac:dyDescent="0.25">
      <c r="A35" s="31"/>
      <c r="B35" s="15"/>
      <c r="C35" s="15"/>
      <c r="D35" s="15"/>
      <c r="E35" s="15"/>
      <c r="F35" s="38"/>
      <c r="G35" s="15"/>
      <c r="H35" s="47"/>
      <c r="I35" s="11"/>
      <c r="J35" s="11"/>
      <c r="K35" s="10"/>
      <c r="L35" s="10"/>
      <c r="M35" s="10"/>
      <c r="N35" s="10"/>
      <c r="O35" s="10"/>
      <c r="P35" s="10"/>
      <c r="Q35" s="10"/>
      <c r="R35" s="10"/>
      <c r="S35" s="10"/>
      <c r="T35" s="10"/>
      <c r="U35" s="10"/>
    </row>
    <row r="36" spans="1:21" ht="19.5" customHeight="1" x14ac:dyDescent="0.25">
      <c r="A36" s="31"/>
      <c r="B36" s="15"/>
      <c r="C36" s="92" t="s">
        <v>74</v>
      </c>
      <c r="D36" s="303"/>
      <c r="E36" s="290"/>
      <c r="F36" s="290"/>
      <c r="G36" s="290"/>
      <c r="H36" s="291"/>
      <c r="I36" s="11"/>
      <c r="J36" s="11"/>
      <c r="K36" s="10"/>
      <c r="L36" s="10"/>
      <c r="M36" s="10"/>
      <c r="N36" s="10"/>
      <c r="O36" s="10"/>
      <c r="P36" s="10"/>
      <c r="Q36" s="10"/>
      <c r="R36" s="10"/>
      <c r="S36" s="10"/>
      <c r="T36" s="10"/>
      <c r="U36" s="10"/>
    </row>
    <row r="37" spans="1:21" x14ac:dyDescent="0.25">
      <c r="A37" s="31"/>
      <c r="B37" s="31"/>
      <c r="C37" s="31"/>
      <c r="D37" s="50"/>
      <c r="E37" s="50"/>
      <c r="F37" s="50"/>
      <c r="G37" s="50"/>
      <c r="H37" s="44"/>
      <c r="I37" s="8"/>
      <c r="J37" s="8"/>
      <c r="K37" s="10"/>
      <c r="L37" s="10"/>
      <c r="M37" s="10"/>
      <c r="N37" s="10"/>
      <c r="O37" s="10"/>
      <c r="P37" s="10"/>
      <c r="Q37" s="10"/>
      <c r="R37" s="10"/>
      <c r="S37" s="10"/>
      <c r="T37" s="10"/>
      <c r="U37" s="10"/>
    </row>
    <row r="38" spans="1:21" ht="19.5" customHeight="1" x14ac:dyDescent="0.25">
      <c r="B38" s="31"/>
      <c r="C38" s="91" t="s">
        <v>71</v>
      </c>
      <c r="D38" s="300"/>
      <c r="E38" s="301"/>
      <c r="F38" s="301"/>
      <c r="G38" s="301"/>
      <c r="H38" s="302"/>
      <c r="I38" s="9"/>
      <c r="J38" s="9"/>
      <c r="K38" s="10"/>
      <c r="L38" s="10"/>
      <c r="M38" s="10"/>
      <c r="N38" s="10"/>
      <c r="O38" s="10"/>
      <c r="P38" s="10"/>
      <c r="Q38" s="10"/>
      <c r="R38" s="10"/>
      <c r="S38" s="10"/>
      <c r="T38" s="10"/>
      <c r="U38" s="10"/>
    </row>
    <row r="39" spans="1:21" ht="19.5" customHeight="1" x14ac:dyDescent="0.25">
      <c r="A39" s="31"/>
      <c r="B39" s="31"/>
      <c r="C39" s="118" t="s">
        <v>440</v>
      </c>
      <c r="D39" s="42"/>
      <c r="E39" s="42"/>
      <c r="F39" s="42"/>
      <c r="G39" s="42"/>
      <c r="H39" s="42"/>
      <c r="I39" s="9"/>
      <c r="J39" s="9"/>
      <c r="K39" s="10"/>
      <c r="L39" s="10"/>
      <c r="M39" s="10"/>
      <c r="N39" s="10"/>
      <c r="O39" s="10"/>
      <c r="P39" s="10"/>
      <c r="Q39" s="10"/>
      <c r="R39" s="10"/>
      <c r="S39" s="10"/>
      <c r="T39" s="10"/>
      <c r="U39" s="10"/>
    </row>
    <row r="40" spans="1:21" ht="19.5" customHeight="1" x14ac:dyDescent="0.25">
      <c r="B40" s="31"/>
      <c r="C40" s="92" t="s">
        <v>26</v>
      </c>
      <c r="D40" s="303"/>
      <c r="E40" s="290"/>
      <c r="F40" s="290"/>
      <c r="G40" s="290"/>
      <c r="H40" s="291"/>
      <c r="I40" s="9"/>
      <c r="J40" s="9"/>
      <c r="K40" s="10"/>
      <c r="L40" s="10"/>
      <c r="M40" s="10"/>
      <c r="N40" s="10"/>
      <c r="O40" s="10"/>
      <c r="P40" s="10"/>
      <c r="Q40" s="10"/>
      <c r="R40" s="10"/>
      <c r="S40" s="10"/>
      <c r="T40" s="10"/>
      <c r="U40" s="10"/>
    </row>
    <row r="41" spans="1:21" x14ac:dyDescent="0.25">
      <c r="B41" s="15"/>
      <c r="C41" s="93"/>
      <c r="D41" s="15"/>
      <c r="E41" s="15"/>
      <c r="F41" s="15"/>
      <c r="G41" s="15"/>
      <c r="H41" s="15"/>
      <c r="I41" s="11"/>
      <c r="J41" s="11"/>
      <c r="K41" s="10"/>
      <c r="L41" s="10"/>
      <c r="M41" s="10"/>
      <c r="N41" s="10"/>
      <c r="O41" s="10"/>
      <c r="P41" s="10"/>
      <c r="Q41" s="10"/>
      <c r="R41" s="10"/>
      <c r="S41" s="10"/>
      <c r="T41" s="10"/>
      <c r="U41" s="10"/>
    </row>
    <row r="42" spans="1:21" ht="19.5" customHeight="1" x14ac:dyDescent="0.25">
      <c r="B42" s="15"/>
      <c r="C42" s="92" t="s">
        <v>12</v>
      </c>
      <c r="D42" s="303"/>
      <c r="E42" s="290"/>
      <c r="F42" s="290"/>
      <c r="G42" s="290"/>
      <c r="H42" s="291"/>
      <c r="I42" s="11"/>
      <c r="J42" s="11"/>
      <c r="K42" s="10"/>
      <c r="L42" s="10"/>
      <c r="M42" s="10"/>
      <c r="N42" s="10"/>
      <c r="O42" s="10"/>
      <c r="P42" s="10"/>
      <c r="Q42" s="10"/>
      <c r="R42" s="10"/>
      <c r="S42" s="10"/>
      <c r="T42" s="10"/>
      <c r="U42" s="10"/>
    </row>
  </sheetData>
  <sheetProtection algorithmName="SHA-512" hashValue="YaTekJzHKjFrD/NoHUb1Zn1rN1tCpG5RiZod3vZ0kp/HCzxW2UxsYrrssX9Ufk4Zjl8XjgKNf9E6sALUuke0AA==" saltValue="Hmtq0OiS0pd1dSE14hzDbA==" spinCount="100000" sheet="1" objects="1" scenarios="1"/>
  <mergeCells count="23">
    <mergeCell ref="A27:C27"/>
    <mergeCell ref="D38:H38"/>
    <mergeCell ref="D42:H42"/>
    <mergeCell ref="A23:H23"/>
    <mergeCell ref="A24:C24"/>
    <mergeCell ref="D40:H40"/>
    <mergeCell ref="D36:H36"/>
    <mergeCell ref="D16:H16"/>
    <mergeCell ref="A18:C18"/>
    <mergeCell ref="D18:H18"/>
    <mergeCell ref="A20:C20"/>
    <mergeCell ref="D20:H20"/>
    <mergeCell ref="A12:C12"/>
    <mergeCell ref="D12:H12"/>
    <mergeCell ref="D14:H14"/>
    <mergeCell ref="C1:H1"/>
    <mergeCell ref="C3:H3"/>
    <mergeCell ref="A6:C6"/>
    <mergeCell ref="D6:H6"/>
    <mergeCell ref="A8:C8"/>
    <mergeCell ref="A11:C11"/>
    <mergeCell ref="D8:H8"/>
    <mergeCell ref="D10:H10"/>
  </mergeCells>
  <pageMargins left="0.4375" right="0.41666666666666669" top="0.5" bottom="0.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BDD996C1-2B15-4CBF-B73A-6A1C8A60CFCB}">
          <x14:formula1>
            <xm:f>'School District Data'!$B$10:$B$259</xm:f>
          </x14:formula1>
          <xm:sqref>D6:H6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289"/>
  <sheetViews>
    <sheetView topLeftCell="B129" workbookViewId="0">
      <selection activeCell="D162" sqref="D162"/>
    </sheetView>
  </sheetViews>
  <sheetFormatPr defaultRowHeight="15" x14ac:dyDescent="0.25"/>
  <cols>
    <col min="1" max="1" width="8" style="119" hidden="1" customWidth="1"/>
    <col min="2" max="2" width="9.140625" style="119"/>
    <col min="3" max="3" width="28.42578125" style="119" customWidth="1"/>
    <col min="4" max="4" width="11.28515625" style="120" customWidth="1"/>
    <col min="5" max="5" width="12.85546875" style="121" customWidth="1"/>
    <col min="6" max="6" width="13.5703125" style="122" customWidth="1"/>
    <col min="7" max="7" width="16.42578125" customWidth="1"/>
    <col min="8" max="8" width="12.85546875" style="13" customWidth="1"/>
    <col min="9" max="9" width="12" style="123" customWidth="1"/>
  </cols>
  <sheetData>
    <row r="1" spans="1:9" ht="15.75" x14ac:dyDescent="0.25">
      <c r="A1"/>
      <c r="B1"/>
      <c r="C1" s="63" t="s">
        <v>56</v>
      </c>
      <c r="D1" s="64"/>
      <c r="E1" s="65"/>
      <c r="F1" s="66"/>
      <c r="G1" s="67"/>
      <c r="H1" s="68"/>
      <c r="I1" s="69"/>
    </row>
    <row r="2" spans="1:9" ht="5.25" customHeight="1" x14ac:dyDescent="0.25">
      <c r="A2"/>
      <c r="B2"/>
      <c r="C2"/>
      <c r="D2" s="64"/>
      <c r="E2" s="65"/>
      <c r="F2" s="66"/>
      <c r="G2" s="67"/>
      <c r="H2" s="70"/>
      <c r="I2" s="69"/>
    </row>
    <row r="3" spans="1:9" x14ac:dyDescent="0.25">
      <c r="A3"/>
      <c r="B3"/>
      <c r="C3" s="71" t="s">
        <v>115</v>
      </c>
      <c r="D3" s="64"/>
      <c r="E3" s="65"/>
      <c r="F3" s="66"/>
      <c r="G3" s="67"/>
      <c r="H3" s="72"/>
      <c r="I3" s="69"/>
    </row>
    <row r="4" spans="1:9" x14ac:dyDescent="0.25">
      <c r="A4"/>
      <c r="B4"/>
      <c r="C4" s="73" t="s">
        <v>57</v>
      </c>
      <c r="D4" s="64"/>
      <c r="E4" s="65"/>
      <c r="F4" s="66"/>
      <c r="G4" s="67"/>
      <c r="H4" s="74"/>
      <c r="I4" s="69"/>
    </row>
    <row r="5" spans="1:9" x14ac:dyDescent="0.25">
      <c r="A5"/>
      <c r="B5"/>
      <c r="C5" s="75" t="s">
        <v>58</v>
      </c>
      <c r="D5" s="64"/>
      <c r="E5" s="65"/>
      <c r="F5" s="66"/>
      <c r="G5" s="67"/>
      <c r="H5" s="76"/>
      <c r="I5" s="69"/>
    </row>
    <row r="6" spans="1:9" x14ac:dyDescent="0.25">
      <c r="A6"/>
      <c r="B6"/>
      <c r="C6" s="77" t="s">
        <v>59</v>
      </c>
      <c r="D6" s="64"/>
      <c r="E6" s="65"/>
      <c r="F6" s="66"/>
      <c r="G6" s="67"/>
      <c r="H6" s="76"/>
      <c r="I6" s="69"/>
    </row>
    <row r="7" spans="1:9" x14ac:dyDescent="0.25">
      <c r="A7"/>
      <c r="B7"/>
      <c r="C7" s="78" t="s">
        <v>60</v>
      </c>
      <c r="D7" s="64"/>
      <c r="E7" s="65"/>
      <c r="F7" s="66"/>
      <c r="G7" s="67"/>
      <c r="H7" s="76"/>
      <c r="I7" s="69"/>
    </row>
    <row r="8" spans="1:9" ht="7.5" customHeight="1" x14ac:dyDescent="0.25"/>
    <row r="9" spans="1:9" ht="60" x14ac:dyDescent="0.25">
      <c r="A9" s="124" t="s">
        <v>116</v>
      </c>
      <c r="B9" s="79" t="s">
        <v>61</v>
      </c>
      <c r="C9" s="79" t="s">
        <v>62</v>
      </c>
      <c r="D9" s="80" t="s">
        <v>63</v>
      </c>
      <c r="E9" s="81" t="s">
        <v>64</v>
      </c>
      <c r="F9" s="82" t="s">
        <v>65</v>
      </c>
      <c r="G9" s="83" t="s">
        <v>66</v>
      </c>
      <c r="H9" s="84" t="s">
        <v>67</v>
      </c>
      <c r="I9" s="125" t="s">
        <v>68</v>
      </c>
    </row>
    <row r="10" spans="1:9" x14ac:dyDescent="0.25">
      <c r="A10" s="119">
        <v>14</v>
      </c>
      <c r="B10" s="119">
        <v>5</v>
      </c>
      <c r="C10" s="85" t="s">
        <v>117</v>
      </c>
      <c r="D10" s="80">
        <v>3.501818963512525</v>
      </c>
      <c r="E10" s="81">
        <v>0.68609865470852016</v>
      </c>
      <c r="F10" s="82">
        <f t="shared" ref="F10:F73" si="0">IF(E10&lt;0.01,0.25,(IF(E10&lt;0.2,0.5,(IF(E10&lt;0.35,0.6,(IF(E10&lt;0.5,0.7,(IF(E10&lt;0.75,0.8,0.85)))))))))</f>
        <v>0.8</v>
      </c>
      <c r="G10" s="83">
        <f>1-F10</f>
        <v>0.19999999999999996</v>
      </c>
      <c r="H10" s="84">
        <v>1689</v>
      </c>
      <c r="I10" s="125">
        <f>IF(H10&lt;750,30000,IF(H10&gt;1500,60000,H10*40))</f>
        <v>60000</v>
      </c>
    </row>
    <row r="11" spans="1:9" x14ac:dyDescent="0.25">
      <c r="A11" s="119">
        <v>63</v>
      </c>
      <c r="B11" s="119">
        <v>2</v>
      </c>
      <c r="C11" s="85" t="s">
        <v>118</v>
      </c>
      <c r="D11" s="80">
        <v>6.2449554489960253</v>
      </c>
      <c r="E11" s="81">
        <v>0.38622754491017963</v>
      </c>
      <c r="F11" s="82">
        <f t="shared" si="0"/>
        <v>0.7</v>
      </c>
      <c r="G11" s="83">
        <f t="shared" ref="G11:G74" si="1">1-F11</f>
        <v>0.30000000000000004</v>
      </c>
      <c r="H11" s="84">
        <v>424</v>
      </c>
      <c r="I11" s="125">
        <f t="shared" ref="I11:I74" si="2">IF(H11&lt;750,30000,IF(H11&gt;1500,60000,H11*40))</f>
        <v>30000</v>
      </c>
    </row>
    <row r="12" spans="1:9" x14ac:dyDescent="0.25">
      <c r="A12" s="119">
        <v>70</v>
      </c>
      <c r="B12" s="119">
        <v>7</v>
      </c>
      <c r="C12" s="85" t="s">
        <v>119</v>
      </c>
      <c r="D12" s="80">
        <v>10.963033898846335</v>
      </c>
      <c r="E12" s="81">
        <v>0.36762688614540467</v>
      </c>
      <c r="F12" s="82">
        <f t="shared" si="0"/>
        <v>0.7</v>
      </c>
      <c r="G12" s="83">
        <f t="shared" si="1"/>
        <v>0.30000000000000004</v>
      </c>
      <c r="H12" s="84">
        <v>749</v>
      </c>
      <c r="I12" s="125">
        <f t="shared" si="2"/>
        <v>30000</v>
      </c>
    </row>
    <row r="13" spans="1:9" x14ac:dyDescent="0.25">
      <c r="A13" s="119">
        <v>84</v>
      </c>
      <c r="B13" s="119">
        <v>4</v>
      </c>
      <c r="C13" s="85" t="s">
        <v>120</v>
      </c>
      <c r="D13" s="80">
        <v>1.583810286054095</v>
      </c>
      <c r="E13" s="81">
        <v>0.26829268292682928</v>
      </c>
      <c r="F13" s="82">
        <f t="shared" si="0"/>
        <v>0.6</v>
      </c>
      <c r="G13" s="83">
        <f t="shared" si="1"/>
        <v>0.4</v>
      </c>
      <c r="H13" s="84">
        <v>220</v>
      </c>
      <c r="I13" s="125">
        <f t="shared" si="2"/>
        <v>30000</v>
      </c>
    </row>
    <row r="14" spans="1:9" x14ac:dyDescent="0.25">
      <c r="A14" s="119">
        <v>91</v>
      </c>
      <c r="B14" s="119">
        <v>4</v>
      </c>
      <c r="C14" s="85" t="s">
        <v>121</v>
      </c>
      <c r="D14" s="80">
        <v>4.2347591130644364</v>
      </c>
      <c r="E14" s="81">
        <v>0.57259380097879287</v>
      </c>
      <c r="F14" s="82">
        <f t="shared" si="0"/>
        <v>0.8</v>
      </c>
      <c r="G14" s="83">
        <f t="shared" si="1"/>
        <v>0.19999999999999996</v>
      </c>
      <c r="H14" s="84">
        <v>569</v>
      </c>
      <c r="I14" s="125">
        <f t="shared" si="2"/>
        <v>30000</v>
      </c>
    </row>
    <row r="15" spans="1:9" x14ac:dyDescent="0.25">
      <c r="A15" s="119">
        <v>105</v>
      </c>
      <c r="B15" s="119">
        <v>5</v>
      </c>
      <c r="C15" s="85" t="s">
        <v>122</v>
      </c>
      <c r="D15" s="80">
        <v>4.2505271579376522</v>
      </c>
      <c r="E15" s="81">
        <v>0.39393939393939392</v>
      </c>
      <c r="F15" s="82">
        <f t="shared" si="0"/>
        <v>0.7</v>
      </c>
      <c r="G15" s="83">
        <f t="shared" si="1"/>
        <v>0.30000000000000004</v>
      </c>
      <c r="H15" s="84">
        <v>462</v>
      </c>
      <c r="I15" s="125">
        <f t="shared" si="2"/>
        <v>30000</v>
      </c>
    </row>
    <row r="16" spans="1:9" x14ac:dyDescent="0.25">
      <c r="A16" s="119">
        <v>119</v>
      </c>
      <c r="B16" s="119">
        <v>11</v>
      </c>
      <c r="C16" s="85" t="s">
        <v>123</v>
      </c>
      <c r="D16" s="80">
        <v>9.8989608736708075</v>
      </c>
      <c r="E16" s="81">
        <v>0.36607727570399479</v>
      </c>
      <c r="F16" s="82">
        <f t="shared" si="0"/>
        <v>0.7</v>
      </c>
      <c r="G16" s="83">
        <f t="shared" si="1"/>
        <v>0.30000000000000004</v>
      </c>
      <c r="H16" s="84">
        <v>1601</v>
      </c>
      <c r="I16" s="125">
        <f t="shared" si="2"/>
        <v>60000</v>
      </c>
    </row>
    <row r="17" spans="1:9" x14ac:dyDescent="0.25">
      <c r="A17" s="119">
        <v>140</v>
      </c>
      <c r="B17" s="119">
        <v>9</v>
      </c>
      <c r="C17" s="85" t="s">
        <v>124</v>
      </c>
      <c r="D17" s="80">
        <v>4.4785475509844321</v>
      </c>
      <c r="E17" s="81">
        <v>0.50021340162185235</v>
      </c>
      <c r="F17" s="82">
        <f t="shared" si="0"/>
        <v>0.8</v>
      </c>
      <c r="G17" s="83">
        <f t="shared" si="1"/>
        <v>0.19999999999999996</v>
      </c>
      <c r="H17" s="84">
        <v>2427</v>
      </c>
      <c r="I17" s="125">
        <f t="shared" si="2"/>
        <v>60000</v>
      </c>
    </row>
    <row r="18" spans="1:9" x14ac:dyDescent="0.25">
      <c r="A18" s="119">
        <v>154</v>
      </c>
      <c r="B18" s="119">
        <v>4</v>
      </c>
      <c r="C18" s="85" t="s">
        <v>125</v>
      </c>
      <c r="D18" s="80">
        <v>6.1900571509583031</v>
      </c>
      <c r="E18" s="81">
        <v>0.63857374392220423</v>
      </c>
      <c r="F18" s="82">
        <f t="shared" si="0"/>
        <v>0.8</v>
      </c>
      <c r="G18" s="83">
        <f t="shared" si="1"/>
        <v>0.19999999999999996</v>
      </c>
      <c r="H18" s="84">
        <v>1249</v>
      </c>
      <c r="I18" s="125">
        <f t="shared" si="2"/>
        <v>49960</v>
      </c>
    </row>
    <row r="19" spans="1:9" x14ac:dyDescent="0.25">
      <c r="A19" s="119">
        <v>161</v>
      </c>
      <c r="B19" s="119">
        <v>3</v>
      </c>
      <c r="C19" s="85" t="s">
        <v>126</v>
      </c>
      <c r="D19" s="80">
        <v>3.7388823901961206</v>
      </c>
      <c r="E19" s="81">
        <v>0.28807947019867547</v>
      </c>
      <c r="F19" s="82">
        <f t="shared" si="0"/>
        <v>0.6</v>
      </c>
      <c r="G19" s="83">
        <f t="shared" si="1"/>
        <v>0.4</v>
      </c>
      <c r="H19" s="84">
        <v>311</v>
      </c>
      <c r="I19" s="125">
        <f t="shared" si="2"/>
        <v>30000</v>
      </c>
    </row>
    <row r="20" spans="1:9" x14ac:dyDescent="0.25">
      <c r="A20" s="119">
        <v>170</v>
      </c>
      <c r="B20" s="119">
        <v>12</v>
      </c>
      <c r="C20" s="85" t="s">
        <v>127</v>
      </c>
      <c r="D20" s="80">
        <v>5.1905963813047116</v>
      </c>
      <c r="E20" s="81">
        <v>0.5776580107790299</v>
      </c>
      <c r="F20" s="82">
        <f t="shared" si="0"/>
        <v>0.8</v>
      </c>
      <c r="G20" s="83">
        <f t="shared" si="1"/>
        <v>0.19999999999999996</v>
      </c>
      <c r="H20" s="84">
        <v>2123</v>
      </c>
      <c r="I20" s="125">
        <f t="shared" si="2"/>
        <v>60000</v>
      </c>
    </row>
    <row r="21" spans="1:9" x14ac:dyDescent="0.25">
      <c r="A21" s="119">
        <v>196</v>
      </c>
      <c r="B21" s="119">
        <v>9</v>
      </c>
      <c r="C21" s="85" t="s">
        <v>128</v>
      </c>
      <c r="D21" s="80">
        <v>3.4411587981998339</v>
      </c>
      <c r="E21" s="81">
        <v>0.32552693208430911</v>
      </c>
      <c r="F21" s="82">
        <f t="shared" si="0"/>
        <v>0.6</v>
      </c>
      <c r="G21" s="83">
        <f t="shared" si="1"/>
        <v>0.4</v>
      </c>
      <c r="H21" s="84">
        <v>440</v>
      </c>
      <c r="I21" s="125">
        <f t="shared" si="2"/>
        <v>30000</v>
      </c>
    </row>
    <row r="22" spans="1:9" x14ac:dyDescent="0.25">
      <c r="A22" s="119">
        <v>203</v>
      </c>
      <c r="B22" s="119">
        <v>5</v>
      </c>
      <c r="C22" s="85" t="s">
        <v>129</v>
      </c>
      <c r="D22" s="80">
        <v>5.4700444733003684</v>
      </c>
      <c r="E22" s="81">
        <v>0.2733812949640288</v>
      </c>
      <c r="F22" s="82">
        <f t="shared" si="0"/>
        <v>0.6</v>
      </c>
      <c r="G22" s="83">
        <f t="shared" si="1"/>
        <v>0.4</v>
      </c>
      <c r="H22" s="84">
        <v>822</v>
      </c>
      <c r="I22" s="125">
        <f t="shared" si="2"/>
        <v>32880</v>
      </c>
    </row>
    <row r="23" spans="1:9" x14ac:dyDescent="0.25">
      <c r="A23" s="119">
        <v>217</v>
      </c>
      <c r="B23" s="119">
        <v>10</v>
      </c>
      <c r="C23" s="85" t="s">
        <v>130</v>
      </c>
      <c r="D23" s="80">
        <v>3.8263401598775793</v>
      </c>
      <c r="E23" s="81">
        <v>0.44992050874403816</v>
      </c>
      <c r="F23" s="82">
        <f t="shared" si="0"/>
        <v>0.7</v>
      </c>
      <c r="G23" s="83">
        <f t="shared" si="1"/>
        <v>0.30000000000000004</v>
      </c>
      <c r="H23" s="84">
        <v>618</v>
      </c>
      <c r="I23" s="125">
        <f t="shared" si="2"/>
        <v>30000</v>
      </c>
    </row>
    <row r="24" spans="1:9" x14ac:dyDescent="0.25">
      <c r="A24" s="119">
        <v>231</v>
      </c>
      <c r="B24" s="119">
        <v>11</v>
      </c>
      <c r="C24" s="85" t="s">
        <v>131</v>
      </c>
      <c r="D24" s="80">
        <v>14.294393133955943</v>
      </c>
      <c r="E24" s="81">
        <v>0.19506462984723855</v>
      </c>
      <c r="F24" s="82">
        <f t="shared" si="0"/>
        <v>0.5</v>
      </c>
      <c r="G24" s="83">
        <f t="shared" si="1"/>
        <v>0.5</v>
      </c>
      <c r="H24" s="84">
        <v>1663</v>
      </c>
      <c r="I24" s="125">
        <f t="shared" si="2"/>
        <v>60000</v>
      </c>
    </row>
    <row r="25" spans="1:9" x14ac:dyDescent="0.25">
      <c r="A25" s="119">
        <v>245</v>
      </c>
      <c r="B25" s="119">
        <v>4</v>
      </c>
      <c r="C25" s="85" t="s">
        <v>132</v>
      </c>
      <c r="D25" s="80">
        <v>6.6074404846481185</v>
      </c>
      <c r="E25" s="81">
        <v>0.30272108843537415</v>
      </c>
      <c r="F25" s="82">
        <f t="shared" si="0"/>
        <v>0.6</v>
      </c>
      <c r="G25" s="83">
        <f t="shared" si="1"/>
        <v>0.4</v>
      </c>
      <c r="H25" s="84">
        <v>608</v>
      </c>
      <c r="I25" s="125">
        <f t="shared" si="2"/>
        <v>30000</v>
      </c>
    </row>
    <row r="26" spans="1:9" x14ac:dyDescent="0.25">
      <c r="A26" s="119">
        <v>287</v>
      </c>
      <c r="B26" s="119">
        <v>3</v>
      </c>
      <c r="C26" s="85" t="s">
        <v>133</v>
      </c>
      <c r="D26" s="80">
        <v>6.5405401775864309</v>
      </c>
      <c r="E26" s="81">
        <v>0.11607142857142858</v>
      </c>
      <c r="F26" s="82">
        <f t="shared" si="0"/>
        <v>0.5</v>
      </c>
      <c r="G26" s="83">
        <f t="shared" si="1"/>
        <v>0.5</v>
      </c>
      <c r="H26" s="84">
        <v>442</v>
      </c>
      <c r="I26" s="125">
        <f t="shared" si="2"/>
        <v>30000</v>
      </c>
    </row>
    <row r="27" spans="1:9" x14ac:dyDescent="0.25">
      <c r="A27" s="119">
        <v>308</v>
      </c>
      <c r="B27" s="119">
        <v>11</v>
      </c>
      <c r="C27" s="85" t="s">
        <v>134</v>
      </c>
      <c r="D27" s="80">
        <v>7.9538501074917951</v>
      </c>
      <c r="E27" s="81">
        <v>0.53516819571865448</v>
      </c>
      <c r="F27" s="82">
        <f t="shared" si="0"/>
        <v>0.8</v>
      </c>
      <c r="G27" s="83">
        <f t="shared" si="1"/>
        <v>0.19999999999999996</v>
      </c>
      <c r="H27" s="84">
        <v>1437</v>
      </c>
      <c r="I27" s="125">
        <f t="shared" si="2"/>
        <v>57480</v>
      </c>
    </row>
    <row r="28" spans="1:9" x14ac:dyDescent="0.25">
      <c r="A28" s="119">
        <v>315</v>
      </c>
      <c r="B28" s="119">
        <v>12</v>
      </c>
      <c r="C28" s="85" t="s">
        <v>135</v>
      </c>
      <c r="D28" s="80">
        <v>2.5656506166158097</v>
      </c>
      <c r="E28" s="81">
        <v>0.69672131147540983</v>
      </c>
      <c r="F28" s="82">
        <f t="shared" si="0"/>
        <v>0.8</v>
      </c>
      <c r="G28" s="83">
        <f t="shared" si="1"/>
        <v>0.19999999999999996</v>
      </c>
      <c r="H28" s="84">
        <v>403</v>
      </c>
      <c r="I28" s="125">
        <f t="shared" si="2"/>
        <v>30000</v>
      </c>
    </row>
    <row r="29" spans="1:9" x14ac:dyDescent="0.25">
      <c r="A29" s="119">
        <v>4263</v>
      </c>
      <c r="B29" s="119">
        <v>8</v>
      </c>
      <c r="C29" s="85" t="s">
        <v>136</v>
      </c>
      <c r="D29" s="80">
        <v>1.1944931350723322</v>
      </c>
      <c r="E29" s="81">
        <v>0.59302325581395354</v>
      </c>
      <c r="F29" s="82">
        <f t="shared" si="0"/>
        <v>0.8</v>
      </c>
      <c r="G29" s="83">
        <f t="shared" si="1"/>
        <v>0.19999999999999996</v>
      </c>
      <c r="H29" s="84">
        <v>265</v>
      </c>
      <c r="I29" s="125">
        <f t="shared" si="2"/>
        <v>30000</v>
      </c>
    </row>
    <row r="30" spans="1:9" x14ac:dyDescent="0.25">
      <c r="A30" s="119">
        <v>350</v>
      </c>
      <c r="B30" s="119">
        <v>2</v>
      </c>
      <c r="C30" s="85" t="s">
        <v>137</v>
      </c>
      <c r="D30" s="80">
        <v>13.639460276700161</v>
      </c>
      <c r="E30" s="81">
        <v>0.1982475355969332</v>
      </c>
      <c r="F30" s="82">
        <f t="shared" si="0"/>
        <v>0.5</v>
      </c>
      <c r="G30" s="83">
        <f t="shared" si="1"/>
        <v>0.5</v>
      </c>
      <c r="H30" s="84">
        <v>987</v>
      </c>
      <c r="I30" s="125">
        <f t="shared" si="2"/>
        <v>39480</v>
      </c>
    </row>
    <row r="31" spans="1:9" x14ac:dyDescent="0.25">
      <c r="A31" s="119">
        <v>364</v>
      </c>
      <c r="B31" s="119">
        <v>3</v>
      </c>
      <c r="C31" s="85" t="s">
        <v>138</v>
      </c>
      <c r="D31" s="80">
        <v>3.5834220599109874</v>
      </c>
      <c r="E31" s="81">
        <v>0.34243176178660051</v>
      </c>
      <c r="F31" s="82">
        <f t="shared" si="0"/>
        <v>0.6</v>
      </c>
      <c r="G31" s="83">
        <f t="shared" si="1"/>
        <v>0.4</v>
      </c>
      <c r="H31" s="84">
        <v>365</v>
      </c>
      <c r="I31" s="125">
        <f t="shared" si="2"/>
        <v>30000</v>
      </c>
    </row>
    <row r="32" spans="1:9" x14ac:dyDescent="0.25">
      <c r="A32" s="119">
        <v>427</v>
      </c>
      <c r="B32" s="119">
        <v>3</v>
      </c>
      <c r="C32" s="85" t="s">
        <v>139</v>
      </c>
      <c r="D32" s="80">
        <v>7.4596916496180823</v>
      </c>
      <c r="E32" s="81">
        <v>0.27659574468085107</v>
      </c>
      <c r="F32" s="82">
        <f t="shared" si="0"/>
        <v>0.6</v>
      </c>
      <c r="G32" s="83">
        <f t="shared" si="1"/>
        <v>0.4</v>
      </c>
      <c r="H32" s="84">
        <v>241</v>
      </c>
      <c r="I32" s="125">
        <f t="shared" si="2"/>
        <v>30000</v>
      </c>
    </row>
    <row r="33" spans="1:9" x14ac:dyDescent="0.25">
      <c r="A33" s="119">
        <v>434</v>
      </c>
      <c r="B33" s="119">
        <v>6</v>
      </c>
      <c r="C33" s="85" t="s">
        <v>140</v>
      </c>
      <c r="D33" s="80">
        <v>7.8590853191663976</v>
      </c>
      <c r="E33" s="81">
        <v>0.474524248004911</v>
      </c>
      <c r="F33" s="82">
        <f t="shared" si="0"/>
        <v>0.7</v>
      </c>
      <c r="G33" s="83">
        <f t="shared" si="1"/>
        <v>0.30000000000000004</v>
      </c>
      <c r="H33" s="84">
        <v>1625</v>
      </c>
      <c r="I33" s="125">
        <f t="shared" si="2"/>
        <v>60000</v>
      </c>
    </row>
    <row r="34" spans="1:9" x14ac:dyDescent="0.25">
      <c r="A34" s="119">
        <v>6013</v>
      </c>
      <c r="B34" s="119">
        <v>2</v>
      </c>
      <c r="C34" s="85" t="s">
        <v>141</v>
      </c>
      <c r="D34" s="80">
        <v>6.5353541331121265</v>
      </c>
      <c r="E34" s="81">
        <v>0.39361702127659576</v>
      </c>
      <c r="F34" s="82">
        <f t="shared" si="0"/>
        <v>0.7</v>
      </c>
      <c r="G34" s="83">
        <f t="shared" si="1"/>
        <v>0.30000000000000004</v>
      </c>
      <c r="H34" s="84">
        <v>495</v>
      </c>
      <c r="I34" s="125">
        <f t="shared" si="2"/>
        <v>30000</v>
      </c>
    </row>
    <row r="35" spans="1:9" x14ac:dyDescent="0.25">
      <c r="A35" s="119">
        <v>441</v>
      </c>
      <c r="B35" s="119">
        <v>11</v>
      </c>
      <c r="C35" s="85" t="s">
        <v>142</v>
      </c>
      <c r="D35" s="80">
        <v>1.1653315193617932</v>
      </c>
      <c r="E35" s="81">
        <v>0.5415282392026578</v>
      </c>
      <c r="F35" s="82">
        <f t="shared" si="0"/>
        <v>0.8</v>
      </c>
      <c r="G35" s="83">
        <f t="shared" si="1"/>
        <v>0.19999999999999996</v>
      </c>
      <c r="H35" s="84">
        <v>227</v>
      </c>
      <c r="I35" s="125">
        <f t="shared" si="2"/>
        <v>30000</v>
      </c>
    </row>
    <row r="36" spans="1:9" x14ac:dyDescent="0.25">
      <c r="A36" s="119">
        <v>2240</v>
      </c>
      <c r="B36" s="119">
        <v>3</v>
      </c>
      <c r="C36" s="85" t="s">
        <v>143</v>
      </c>
      <c r="D36" s="80">
        <v>2.9045137353461317</v>
      </c>
      <c r="E36" s="81">
        <v>0.36118598382749328</v>
      </c>
      <c r="F36" s="82">
        <f t="shared" si="0"/>
        <v>0.7</v>
      </c>
      <c r="G36" s="83">
        <f t="shared" si="1"/>
        <v>0.30000000000000004</v>
      </c>
      <c r="H36" s="84">
        <v>390</v>
      </c>
      <c r="I36" s="125">
        <f t="shared" si="2"/>
        <v>30000</v>
      </c>
    </row>
    <row r="37" spans="1:9" x14ac:dyDescent="0.25">
      <c r="A37" s="119">
        <v>476</v>
      </c>
      <c r="B37" s="119">
        <v>4</v>
      </c>
      <c r="C37" s="85" t="s">
        <v>144</v>
      </c>
      <c r="D37" s="80">
        <v>3.8033571714777756</v>
      </c>
      <c r="E37" s="81">
        <v>0.44765760555234241</v>
      </c>
      <c r="F37" s="82">
        <f t="shared" si="0"/>
        <v>0.7</v>
      </c>
      <c r="G37" s="83">
        <f t="shared" si="1"/>
        <v>0.30000000000000004</v>
      </c>
      <c r="H37" s="84">
        <v>1758</v>
      </c>
      <c r="I37" s="125">
        <f t="shared" si="2"/>
        <v>60000</v>
      </c>
    </row>
    <row r="38" spans="1:9" x14ac:dyDescent="0.25">
      <c r="A38" s="119">
        <v>485</v>
      </c>
      <c r="B38" s="119">
        <v>4</v>
      </c>
      <c r="C38" s="85" t="s">
        <v>145</v>
      </c>
      <c r="D38" s="80">
        <v>3.4694395708900312</v>
      </c>
      <c r="E38" s="81">
        <v>0.39012738853503187</v>
      </c>
      <c r="F38" s="82">
        <f t="shared" si="0"/>
        <v>0.7</v>
      </c>
      <c r="G38" s="83">
        <f t="shared" si="1"/>
        <v>0.30000000000000004</v>
      </c>
      <c r="H38" s="84">
        <v>618</v>
      </c>
      <c r="I38" s="125">
        <f t="shared" si="2"/>
        <v>30000</v>
      </c>
    </row>
    <row r="39" spans="1:9" x14ac:dyDescent="0.25">
      <c r="A39" s="119">
        <v>497</v>
      </c>
      <c r="B39" s="119">
        <v>10</v>
      </c>
      <c r="C39" s="85" t="s">
        <v>146</v>
      </c>
      <c r="D39" s="80">
        <v>7.6064178979089769</v>
      </c>
      <c r="E39" s="81">
        <v>0.31163547599674535</v>
      </c>
      <c r="F39" s="82">
        <f t="shared" si="0"/>
        <v>0.6</v>
      </c>
      <c r="G39" s="83">
        <f t="shared" si="1"/>
        <v>0.4</v>
      </c>
      <c r="H39" s="84">
        <v>1268</v>
      </c>
      <c r="I39" s="125">
        <f t="shared" si="2"/>
        <v>50720</v>
      </c>
    </row>
    <row r="40" spans="1:9" x14ac:dyDescent="0.25">
      <c r="A40" s="119">
        <v>602</v>
      </c>
      <c r="B40" s="119">
        <v>8</v>
      </c>
      <c r="C40" s="85" t="s">
        <v>147</v>
      </c>
      <c r="D40" s="80">
        <v>5.5572619621169377</v>
      </c>
      <c r="E40" s="81">
        <v>0.32282471626733922</v>
      </c>
      <c r="F40" s="82">
        <f t="shared" si="0"/>
        <v>0.6</v>
      </c>
      <c r="G40" s="83">
        <f t="shared" si="1"/>
        <v>0.4</v>
      </c>
      <c r="H40" s="84">
        <v>845</v>
      </c>
      <c r="I40" s="125">
        <f t="shared" si="2"/>
        <v>33800</v>
      </c>
    </row>
    <row r="41" spans="1:9" x14ac:dyDescent="0.25">
      <c r="A41" s="119">
        <v>609</v>
      </c>
      <c r="B41" s="119">
        <v>3</v>
      </c>
      <c r="C41" s="85" t="s">
        <v>148</v>
      </c>
      <c r="D41" s="80">
        <v>4.7971716782992271</v>
      </c>
      <c r="E41" s="81">
        <v>0.50124069478908184</v>
      </c>
      <c r="F41" s="82">
        <f t="shared" si="0"/>
        <v>0.8</v>
      </c>
      <c r="G41" s="83">
        <f t="shared" si="1"/>
        <v>0.19999999999999996</v>
      </c>
      <c r="H41" s="84">
        <v>842</v>
      </c>
      <c r="I41" s="125">
        <f t="shared" si="2"/>
        <v>33680</v>
      </c>
    </row>
    <row r="42" spans="1:9" x14ac:dyDescent="0.25">
      <c r="A42" s="119">
        <v>623</v>
      </c>
      <c r="B42" s="119">
        <v>8</v>
      </c>
      <c r="C42" s="85" t="s">
        <v>149</v>
      </c>
      <c r="D42" s="80">
        <v>3.1560427583377981</v>
      </c>
      <c r="E42" s="81">
        <v>0.48961424332344211</v>
      </c>
      <c r="F42" s="82">
        <f t="shared" si="0"/>
        <v>0.7</v>
      </c>
      <c r="G42" s="83">
        <f t="shared" si="1"/>
        <v>0.30000000000000004</v>
      </c>
      <c r="H42" s="84">
        <v>418</v>
      </c>
      <c r="I42" s="125">
        <f t="shared" si="2"/>
        <v>30000</v>
      </c>
    </row>
    <row r="43" spans="1:9" x14ac:dyDescent="0.25">
      <c r="A43" s="119">
        <v>637</v>
      </c>
      <c r="B43" s="119">
        <v>11</v>
      </c>
      <c r="C43" s="85" t="s">
        <v>150</v>
      </c>
      <c r="D43" s="80">
        <v>4.6478308087963907</v>
      </c>
      <c r="E43" s="81">
        <v>0.40416666666666667</v>
      </c>
      <c r="F43" s="82">
        <f t="shared" si="0"/>
        <v>0.7</v>
      </c>
      <c r="G43" s="83">
        <f t="shared" si="1"/>
        <v>0.30000000000000004</v>
      </c>
      <c r="H43" s="84">
        <v>742</v>
      </c>
      <c r="I43" s="125">
        <f t="shared" si="2"/>
        <v>30000</v>
      </c>
    </row>
    <row r="44" spans="1:9" x14ac:dyDescent="0.25">
      <c r="A44" s="119">
        <v>657</v>
      </c>
      <c r="B44" s="119">
        <v>2</v>
      </c>
      <c r="C44" s="85" t="s">
        <v>151</v>
      </c>
      <c r="D44" s="80">
        <v>2.8486646884272995</v>
      </c>
      <c r="E44" s="81">
        <v>0.12432432432432433</v>
      </c>
      <c r="F44" s="82">
        <f t="shared" si="0"/>
        <v>0.5</v>
      </c>
      <c r="G44" s="83">
        <f t="shared" si="1"/>
        <v>0.5</v>
      </c>
      <c r="H44" s="84">
        <v>96</v>
      </c>
      <c r="I44" s="125">
        <f t="shared" si="2"/>
        <v>30000</v>
      </c>
    </row>
    <row r="45" spans="1:9" x14ac:dyDescent="0.25">
      <c r="A45" s="119">
        <v>658</v>
      </c>
      <c r="B45" s="119">
        <v>7</v>
      </c>
      <c r="C45" s="85" t="s">
        <v>152</v>
      </c>
      <c r="D45" s="80">
        <v>14.447868317493063</v>
      </c>
      <c r="E45" s="81">
        <v>0.26597938144329897</v>
      </c>
      <c r="F45" s="82">
        <f t="shared" si="0"/>
        <v>0.6</v>
      </c>
      <c r="G45" s="83">
        <f t="shared" si="1"/>
        <v>0.4</v>
      </c>
      <c r="H45" s="84">
        <v>908</v>
      </c>
      <c r="I45" s="125">
        <f t="shared" si="2"/>
        <v>36320</v>
      </c>
    </row>
    <row r="46" spans="1:9" x14ac:dyDescent="0.25">
      <c r="A46" s="119">
        <v>700</v>
      </c>
      <c r="B46" s="119">
        <v>2</v>
      </c>
      <c r="C46" s="85" t="s">
        <v>153</v>
      </c>
      <c r="D46" s="80">
        <v>10.42679941238652</v>
      </c>
      <c r="E46" s="81">
        <v>0.37224880382775122</v>
      </c>
      <c r="F46" s="82">
        <f t="shared" si="0"/>
        <v>0.7</v>
      </c>
      <c r="G46" s="83">
        <f t="shared" si="1"/>
        <v>0.30000000000000004</v>
      </c>
      <c r="H46" s="84">
        <v>1056</v>
      </c>
      <c r="I46" s="125">
        <f t="shared" si="2"/>
        <v>42240</v>
      </c>
    </row>
    <row r="47" spans="1:9" x14ac:dyDescent="0.25">
      <c r="A47" s="119">
        <v>735</v>
      </c>
      <c r="B47" s="119">
        <v>10</v>
      </c>
      <c r="C47" s="85" t="s">
        <v>154</v>
      </c>
      <c r="D47" s="80">
        <v>1.8456010438274508</v>
      </c>
      <c r="E47" s="81">
        <v>0.79468599033816423</v>
      </c>
      <c r="F47" s="82">
        <f t="shared" si="0"/>
        <v>0.85</v>
      </c>
      <c r="G47" s="83">
        <f t="shared" si="1"/>
        <v>0.15000000000000002</v>
      </c>
      <c r="H47" s="84">
        <v>500</v>
      </c>
      <c r="I47" s="125">
        <f t="shared" si="2"/>
        <v>30000</v>
      </c>
    </row>
    <row r="48" spans="1:9" x14ac:dyDescent="0.25">
      <c r="A48" s="119">
        <v>840</v>
      </c>
      <c r="B48" s="119">
        <v>12</v>
      </c>
      <c r="C48" s="85" t="s">
        <v>155</v>
      </c>
      <c r="D48" s="80">
        <v>0.84769846783628233</v>
      </c>
      <c r="E48" s="81">
        <v>0.56830601092896171</v>
      </c>
      <c r="F48" s="82">
        <f t="shared" si="0"/>
        <v>0.8</v>
      </c>
      <c r="G48" s="83">
        <f t="shared" si="1"/>
        <v>0.19999999999999996</v>
      </c>
      <c r="H48" s="84">
        <v>196</v>
      </c>
      <c r="I48" s="125">
        <f t="shared" si="2"/>
        <v>30000</v>
      </c>
    </row>
    <row r="49" spans="1:9" x14ac:dyDescent="0.25">
      <c r="A49" s="119">
        <v>870</v>
      </c>
      <c r="B49" s="119">
        <v>10</v>
      </c>
      <c r="C49" s="85" t="s">
        <v>156</v>
      </c>
      <c r="D49" s="80">
        <v>5.606503876735399</v>
      </c>
      <c r="E49" s="81">
        <v>0.40661938534278957</v>
      </c>
      <c r="F49" s="82">
        <f t="shared" si="0"/>
        <v>0.7</v>
      </c>
      <c r="G49" s="83">
        <f t="shared" si="1"/>
        <v>0.30000000000000004</v>
      </c>
      <c r="H49" s="84">
        <v>851</v>
      </c>
      <c r="I49" s="125">
        <f t="shared" si="2"/>
        <v>34040</v>
      </c>
    </row>
    <row r="50" spans="1:9" x14ac:dyDescent="0.25">
      <c r="A50" s="119">
        <v>882</v>
      </c>
      <c r="B50" s="119">
        <v>5</v>
      </c>
      <c r="C50" s="85" t="s">
        <v>157</v>
      </c>
      <c r="D50" s="80">
        <v>4.6377269432818142</v>
      </c>
      <c r="E50" s="81">
        <v>0.44559585492227977</v>
      </c>
      <c r="F50" s="82">
        <f t="shared" si="0"/>
        <v>0.7</v>
      </c>
      <c r="G50" s="83">
        <f t="shared" si="1"/>
        <v>0.30000000000000004</v>
      </c>
      <c r="H50" s="84">
        <v>386</v>
      </c>
      <c r="I50" s="125">
        <f t="shared" si="2"/>
        <v>30000</v>
      </c>
    </row>
    <row r="51" spans="1:9" x14ac:dyDescent="0.25">
      <c r="A51" s="119">
        <v>896</v>
      </c>
      <c r="B51" s="119">
        <v>2</v>
      </c>
      <c r="C51" s="85" t="s">
        <v>158</v>
      </c>
      <c r="D51" s="80">
        <v>13.235891533227026</v>
      </c>
      <c r="E51" s="81">
        <v>0.18192090395480226</v>
      </c>
      <c r="F51" s="82">
        <f t="shared" si="0"/>
        <v>0.5</v>
      </c>
      <c r="G51" s="83">
        <f t="shared" si="1"/>
        <v>0.5</v>
      </c>
      <c r="H51" s="84">
        <v>864</v>
      </c>
      <c r="I51" s="125">
        <f t="shared" si="2"/>
        <v>34560</v>
      </c>
    </row>
    <row r="52" spans="1:9" x14ac:dyDescent="0.25">
      <c r="A52" s="119">
        <v>903</v>
      </c>
      <c r="B52" s="119">
        <v>11</v>
      </c>
      <c r="C52" s="85" t="s">
        <v>159</v>
      </c>
      <c r="D52" s="80">
        <v>13.200820686811774</v>
      </c>
      <c r="E52" s="81">
        <v>0.31830726770929163</v>
      </c>
      <c r="F52" s="82">
        <f t="shared" si="0"/>
        <v>0.6</v>
      </c>
      <c r="G52" s="83">
        <f t="shared" si="1"/>
        <v>0.4</v>
      </c>
      <c r="H52" s="84">
        <v>909</v>
      </c>
      <c r="I52" s="125">
        <f t="shared" si="2"/>
        <v>36360</v>
      </c>
    </row>
    <row r="53" spans="1:9" x14ac:dyDescent="0.25">
      <c r="A53" s="119">
        <v>910</v>
      </c>
      <c r="B53" s="119">
        <v>6</v>
      </c>
      <c r="C53" s="85" t="s">
        <v>160</v>
      </c>
      <c r="D53" s="80">
        <v>7.5725746268455438</v>
      </c>
      <c r="E53" s="81">
        <v>0.2291350531107739</v>
      </c>
      <c r="F53" s="82">
        <f t="shared" si="0"/>
        <v>0.6</v>
      </c>
      <c r="G53" s="83">
        <f t="shared" si="1"/>
        <v>0.4</v>
      </c>
      <c r="H53" s="84">
        <v>1352</v>
      </c>
      <c r="I53" s="125">
        <f t="shared" si="2"/>
        <v>54080</v>
      </c>
    </row>
    <row r="54" spans="1:9" x14ac:dyDescent="0.25">
      <c r="A54" s="119">
        <v>980</v>
      </c>
      <c r="B54" s="119">
        <v>4</v>
      </c>
      <c r="C54" s="85" t="s">
        <v>161</v>
      </c>
      <c r="D54" s="80">
        <v>5.1013762338403135</v>
      </c>
      <c r="E54" s="81">
        <v>0.38087520259319285</v>
      </c>
      <c r="F54" s="82">
        <f t="shared" si="0"/>
        <v>0.7</v>
      </c>
      <c r="G54" s="83">
        <f t="shared" si="1"/>
        <v>0.30000000000000004</v>
      </c>
      <c r="H54" s="84">
        <v>602</v>
      </c>
      <c r="I54" s="125">
        <f t="shared" si="2"/>
        <v>30000</v>
      </c>
    </row>
    <row r="55" spans="1:9" x14ac:dyDescent="0.25">
      <c r="A55" s="119">
        <v>994</v>
      </c>
      <c r="B55" s="119">
        <v>3</v>
      </c>
      <c r="C55" s="85" t="s">
        <v>162</v>
      </c>
      <c r="D55" s="80">
        <v>2.1308701791820739</v>
      </c>
      <c r="E55" s="81">
        <v>0.48648648648648651</v>
      </c>
      <c r="F55" s="82">
        <f t="shared" si="0"/>
        <v>0.7</v>
      </c>
      <c r="G55" s="83">
        <f t="shared" si="1"/>
        <v>0.30000000000000004</v>
      </c>
      <c r="H55" s="84">
        <v>213</v>
      </c>
      <c r="I55" s="125">
        <f t="shared" si="2"/>
        <v>30000</v>
      </c>
    </row>
    <row r="56" spans="1:9" x14ac:dyDescent="0.25">
      <c r="A56" s="119">
        <v>5054</v>
      </c>
      <c r="B56" s="119">
        <v>2</v>
      </c>
      <c r="C56" s="85" t="s">
        <v>163</v>
      </c>
      <c r="D56" s="80">
        <v>8.4355390758699365</v>
      </c>
      <c r="E56" s="81">
        <v>0.17314487632508835</v>
      </c>
      <c r="F56" s="82">
        <f t="shared" si="0"/>
        <v>0.5</v>
      </c>
      <c r="G56" s="83">
        <f t="shared" si="1"/>
        <v>0.5</v>
      </c>
      <c r="H56" s="84">
        <v>1183</v>
      </c>
      <c r="I56" s="125">
        <f t="shared" si="2"/>
        <v>47320</v>
      </c>
    </row>
    <row r="57" spans="1:9" x14ac:dyDescent="0.25">
      <c r="A57" s="119">
        <v>1071</v>
      </c>
      <c r="B57" s="119">
        <v>12</v>
      </c>
      <c r="C57" s="85" t="s">
        <v>164</v>
      </c>
      <c r="D57" s="80">
        <v>0.94782890473104342</v>
      </c>
      <c r="E57" s="81">
        <v>0.5128571428571429</v>
      </c>
      <c r="F57" s="82">
        <f t="shared" si="0"/>
        <v>0.8</v>
      </c>
      <c r="G57" s="83">
        <f t="shared" si="1"/>
        <v>0.19999999999999996</v>
      </c>
      <c r="H57" s="84">
        <v>702</v>
      </c>
      <c r="I57" s="125">
        <f t="shared" si="2"/>
        <v>30000</v>
      </c>
    </row>
    <row r="58" spans="1:9" x14ac:dyDescent="0.25">
      <c r="A58" s="119">
        <v>1080</v>
      </c>
      <c r="B58" s="119">
        <v>11</v>
      </c>
      <c r="C58" s="85" t="s">
        <v>165</v>
      </c>
      <c r="D58" s="80">
        <v>3.7290424731908507</v>
      </c>
      <c r="E58" s="81">
        <v>0.37562940584088622</v>
      </c>
      <c r="F58" s="82">
        <f t="shared" si="0"/>
        <v>0.7</v>
      </c>
      <c r="G58" s="83">
        <f t="shared" si="1"/>
        <v>0.30000000000000004</v>
      </c>
      <c r="H58" s="84">
        <v>1068</v>
      </c>
      <c r="I58" s="125">
        <f t="shared" si="2"/>
        <v>42720</v>
      </c>
    </row>
    <row r="59" spans="1:9" x14ac:dyDescent="0.25">
      <c r="A59" s="119">
        <v>1085</v>
      </c>
      <c r="B59" s="119">
        <v>7</v>
      </c>
      <c r="C59" s="85" t="s">
        <v>166</v>
      </c>
      <c r="D59" s="80">
        <v>9.4748118884755659</v>
      </c>
      <c r="E59" s="81">
        <v>0.27959697732997479</v>
      </c>
      <c r="F59" s="82">
        <f t="shared" si="0"/>
        <v>0.6</v>
      </c>
      <c r="G59" s="83">
        <f t="shared" si="1"/>
        <v>0.4</v>
      </c>
      <c r="H59" s="84">
        <v>1129</v>
      </c>
      <c r="I59" s="125">
        <f t="shared" si="2"/>
        <v>45160</v>
      </c>
    </row>
    <row r="60" spans="1:9" x14ac:dyDescent="0.25">
      <c r="A60" s="119">
        <v>1120</v>
      </c>
      <c r="B60" s="119">
        <v>11</v>
      </c>
      <c r="C60" s="85" t="s">
        <v>167</v>
      </c>
      <c r="D60" s="80">
        <v>5.8842903542845937</v>
      </c>
      <c r="E60" s="81">
        <v>0.48493150684931507</v>
      </c>
      <c r="F60" s="82">
        <f t="shared" si="0"/>
        <v>0.7</v>
      </c>
      <c r="G60" s="83">
        <f t="shared" si="1"/>
        <v>0.30000000000000004</v>
      </c>
      <c r="H60" s="84">
        <v>338</v>
      </c>
      <c r="I60" s="125">
        <f t="shared" si="2"/>
        <v>30000</v>
      </c>
    </row>
    <row r="61" spans="1:9" x14ac:dyDescent="0.25">
      <c r="A61" s="119">
        <v>1127</v>
      </c>
      <c r="B61" s="119">
        <v>11</v>
      </c>
      <c r="C61" s="85" t="s">
        <v>168</v>
      </c>
      <c r="D61" s="80">
        <v>6.0302031540130701</v>
      </c>
      <c r="E61" s="81">
        <v>0.39576547231270359</v>
      </c>
      <c r="F61" s="82">
        <f t="shared" si="0"/>
        <v>0.7</v>
      </c>
      <c r="G61" s="83">
        <f t="shared" si="1"/>
        <v>0.30000000000000004</v>
      </c>
      <c r="H61" s="84">
        <v>650</v>
      </c>
      <c r="I61" s="125">
        <f t="shared" si="2"/>
        <v>30000</v>
      </c>
    </row>
    <row r="62" spans="1:9" x14ac:dyDescent="0.25">
      <c r="A62" s="119">
        <v>1134</v>
      </c>
      <c r="B62" s="119">
        <v>2</v>
      </c>
      <c r="C62" s="85" t="s">
        <v>169</v>
      </c>
      <c r="D62" s="80">
        <v>9.4936436748171733</v>
      </c>
      <c r="E62" s="81">
        <v>0.31095406360424027</v>
      </c>
      <c r="F62" s="82">
        <f t="shared" si="0"/>
        <v>0.6</v>
      </c>
      <c r="G62" s="83">
        <f t="shared" si="1"/>
        <v>0.4</v>
      </c>
      <c r="H62" s="84">
        <v>1058</v>
      </c>
      <c r="I62" s="125">
        <f t="shared" si="2"/>
        <v>42320</v>
      </c>
    </row>
    <row r="63" spans="1:9" x14ac:dyDescent="0.25">
      <c r="A63" s="119">
        <v>1141</v>
      </c>
      <c r="B63" s="119">
        <v>8</v>
      </c>
      <c r="C63" s="85" t="s">
        <v>170</v>
      </c>
      <c r="D63" s="80">
        <v>8.6151157114145676</v>
      </c>
      <c r="E63" s="81">
        <v>0.47901049475262369</v>
      </c>
      <c r="F63" s="82">
        <f t="shared" si="0"/>
        <v>0.7</v>
      </c>
      <c r="G63" s="83">
        <f t="shared" si="1"/>
        <v>0.30000000000000004</v>
      </c>
      <c r="H63" s="84">
        <v>1399</v>
      </c>
      <c r="I63" s="125">
        <f t="shared" si="2"/>
        <v>55960</v>
      </c>
    </row>
    <row r="64" spans="1:9" x14ac:dyDescent="0.25">
      <c r="A64" s="119">
        <v>1155</v>
      </c>
      <c r="B64" s="119">
        <v>4</v>
      </c>
      <c r="C64" s="85" t="s">
        <v>171</v>
      </c>
      <c r="D64" s="80">
        <v>3.8182104637010936</v>
      </c>
      <c r="E64" s="81">
        <v>0.32492581602373888</v>
      </c>
      <c r="F64" s="82">
        <f t="shared" si="0"/>
        <v>0.6</v>
      </c>
      <c r="G64" s="83">
        <f t="shared" si="1"/>
        <v>0.4</v>
      </c>
      <c r="H64" s="84">
        <v>664</v>
      </c>
      <c r="I64" s="125">
        <f t="shared" si="2"/>
        <v>30000</v>
      </c>
    </row>
    <row r="65" spans="1:9" x14ac:dyDescent="0.25">
      <c r="A65" s="119">
        <v>1162</v>
      </c>
      <c r="B65" s="119">
        <v>10</v>
      </c>
      <c r="C65" s="85" t="s">
        <v>172</v>
      </c>
      <c r="D65" s="80">
        <v>5.8208213871036758</v>
      </c>
      <c r="E65" s="81">
        <v>0.52059134107708549</v>
      </c>
      <c r="F65" s="82">
        <f t="shared" si="0"/>
        <v>0.8</v>
      </c>
      <c r="G65" s="83">
        <f t="shared" si="1"/>
        <v>0.19999999999999996</v>
      </c>
      <c r="H65" s="84">
        <v>960</v>
      </c>
      <c r="I65" s="125">
        <f t="shared" si="2"/>
        <v>38400</v>
      </c>
    </row>
    <row r="66" spans="1:9" x14ac:dyDescent="0.25">
      <c r="A66" s="119">
        <v>1169</v>
      </c>
      <c r="B66" s="119">
        <v>8</v>
      </c>
      <c r="C66" s="85" t="s">
        <v>173</v>
      </c>
      <c r="D66" s="80">
        <v>3.615475162310883</v>
      </c>
      <c r="E66" s="81">
        <v>0</v>
      </c>
      <c r="F66" s="82">
        <f t="shared" si="0"/>
        <v>0.25</v>
      </c>
      <c r="G66" s="83">
        <f t="shared" si="1"/>
        <v>0.75</v>
      </c>
      <c r="H66" s="84">
        <v>693</v>
      </c>
      <c r="I66" s="125">
        <f t="shared" si="2"/>
        <v>30000</v>
      </c>
    </row>
    <row r="67" spans="1:9" x14ac:dyDescent="0.25">
      <c r="A67" s="119">
        <v>1176</v>
      </c>
      <c r="B67" s="119">
        <v>11</v>
      </c>
      <c r="C67" s="85" t="s">
        <v>174</v>
      </c>
      <c r="D67" s="80">
        <v>4.5027346919221323</v>
      </c>
      <c r="E67" s="81">
        <v>0.40772014475271412</v>
      </c>
      <c r="F67" s="82">
        <f t="shared" si="0"/>
        <v>0.7</v>
      </c>
      <c r="G67" s="83">
        <f t="shared" si="1"/>
        <v>0.30000000000000004</v>
      </c>
      <c r="H67" s="84">
        <v>829</v>
      </c>
      <c r="I67" s="125">
        <f t="shared" si="2"/>
        <v>33160</v>
      </c>
    </row>
    <row r="68" spans="1:9" x14ac:dyDescent="0.25">
      <c r="A68" s="119">
        <v>1183</v>
      </c>
      <c r="B68" s="119">
        <v>5</v>
      </c>
      <c r="C68" s="85" t="s">
        <v>175</v>
      </c>
      <c r="D68" s="80">
        <v>9.5859386297171323</v>
      </c>
      <c r="E68" s="81">
        <v>0.23639075316927666</v>
      </c>
      <c r="F68" s="82">
        <f t="shared" si="0"/>
        <v>0.6</v>
      </c>
      <c r="G68" s="83">
        <f t="shared" si="1"/>
        <v>0.4</v>
      </c>
      <c r="H68" s="84">
        <v>1282</v>
      </c>
      <c r="I68" s="125">
        <f t="shared" si="2"/>
        <v>51280</v>
      </c>
    </row>
    <row r="69" spans="1:9" x14ac:dyDescent="0.25">
      <c r="A69" s="119">
        <v>1204</v>
      </c>
      <c r="B69" s="119">
        <v>10</v>
      </c>
      <c r="C69" s="85" t="s">
        <v>176</v>
      </c>
      <c r="D69" s="80">
        <v>4.2819521845507653</v>
      </c>
      <c r="E69" s="81">
        <v>0.60687960687960685</v>
      </c>
      <c r="F69" s="82">
        <f t="shared" si="0"/>
        <v>0.8</v>
      </c>
      <c r="G69" s="83">
        <f t="shared" si="1"/>
        <v>0.19999999999999996</v>
      </c>
      <c r="H69" s="84">
        <v>432</v>
      </c>
      <c r="I69" s="125">
        <f t="shared" si="2"/>
        <v>30000</v>
      </c>
    </row>
    <row r="70" spans="1:9" x14ac:dyDescent="0.25">
      <c r="A70" s="119">
        <v>1218</v>
      </c>
      <c r="B70" s="119">
        <v>8</v>
      </c>
      <c r="C70" s="85" t="s">
        <v>177</v>
      </c>
      <c r="D70" s="80">
        <v>1.7327386427202065</v>
      </c>
      <c r="E70" s="81">
        <v>0.47085201793721976</v>
      </c>
      <c r="F70" s="82">
        <f t="shared" si="0"/>
        <v>0.7</v>
      </c>
      <c r="G70" s="83">
        <f t="shared" si="1"/>
        <v>0.30000000000000004</v>
      </c>
      <c r="H70" s="84">
        <v>918</v>
      </c>
      <c r="I70" s="125">
        <f t="shared" si="2"/>
        <v>36720</v>
      </c>
    </row>
    <row r="71" spans="1:9" x14ac:dyDescent="0.25">
      <c r="A71" s="119">
        <v>1232</v>
      </c>
      <c r="B71" s="119">
        <v>8</v>
      </c>
      <c r="C71" s="85" t="s">
        <v>178</v>
      </c>
      <c r="D71" s="80">
        <v>2.5826108307762006</v>
      </c>
      <c r="E71" s="81">
        <v>0.40987983978638182</v>
      </c>
      <c r="F71" s="82">
        <f t="shared" si="0"/>
        <v>0.7</v>
      </c>
      <c r="G71" s="83">
        <f t="shared" si="1"/>
        <v>0.30000000000000004</v>
      </c>
      <c r="H71" s="84">
        <v>738</v>
      </c>
      <c r="I71" s="125">
        <f t="shared" si="2"/>
        <v>30000</v>
      </c>
    </row>
    <row r="72" spans="1:9" x14ac:dyDescent="0.25">
      <c r="A72" s="119">
        <v>1246</v>
      </c>
      <c r="B72" s="119">
        <v>3</v>
      </c>
      <c r="C72" s="85" t="s">
        <v>179</v>
      </c>
      <c r="D72" s="80">
        <v>8.3418018664497975</v>
      </c>
      <c r="E72" s="81">
        <v>0.30630630630630629</v>
      </c>
      <c r="F72" s="82">
        <f t="shared" si="0"/>
        <v>0.6</v>
      </c>
      <c r="G72" s="83">
        <f t="shared" si="1"/>
        <v>0.4</v>
      </c>
      <c r="H72" s="84">
        <v>657</v>
      </c>
      <c r="I72" s="125">
        <f t="shared" si="2"/>
        <v>30000</v>
      </c>
    </row>
    <row r="73" spans="1:9" x14ac:dyDescent="0.25">
      <c r="A73" s="119">
        <v>1260</v>
      </c>
      <c r="B73" s="119">
        <v>11</v>
      </c>
      <c r="C73" s="85" t="s">
        <v>180</v>
      </c>
      <c r="D73" s="80">
        <v>5.0802058351069395</v>
      </c>
      <c r="E73" s="81">
        <v>0.42094662638469282</v>
      </c>
      <c r="F73" s="82">
        <f t="shared" si="0"/>
        <v>0.7</v>
      </c>
      <c r="G73" s="83">
        <f t="shared" si="1"/>
        <v>0.30000000000000004</v>
      </c>
      <c r="H73" s="84">
        <v>954</v>
      </c>
      <c r="I73" s="125">
        <f t="shared" si="2"/>
        <v>38160</v>
      </c>
    </row>
    <row r="74" spans="1:9" x14ac:dyDescent="0.25">
      <c r="A74" s="119">
        <v>1295</v>
      </c>
      <c r="B74" s="119">
        <v>3</v>
      </c>
      <c r="C74" s="85" t="s">
        <v>181</v>
      </c>
      <c r="D74" s="80">
        <v>5.0657441434167225</v>
      </c>
      <c r="E74" s="81">
        <v>0.34625</v>
      </c>
      <c r="F74" s="82">
        <f t="shared" ref="F74:F109" si="3">IF(E74&lt;0.01,0.25,(IF(E74&lt;0.2,0.5,(IF(E74&lt;0.35,0.6,(IF(E74&lt;0.5,0.7,(IF(E74&lt;0.75,0.8,0.85)))))))))</f>
        <v>0.6</v>
      </c>
      <c r="G74" s="83">
        <f t="shared" si="1"/>
        <v>0.4</v>
      </c>
      <c r="H74" s="84">
        <v>813</v>
      </c>
      <c r="I74" s="125">
        <f t="shared" si="2"/>
        <v>32520</v>
      </c>
    </row>
    <row r="75" spans="1:9" x14ac:dyDescent="0.25">
      <c r="A75" s="119">
        <v>1407</v>
      </c>
      <c r="B75" s="119">
        <v>7</v>
      </c>
      <c r="C75" s="85" t="s">
        <v>182</v>
      </c>
      <c r="D75" s="80">
        <v>10.281076883324245</v>
      </c>
      <c r="E75" s="81">
        <v>0.1853035143769968</v>
      </c>
      <c r="F75" s="82">
        <f t="shared" si="3"/>
        <v>0.5</v>
      </c>
      <c r="G75" s="83">
        <f t="shared" ref="G75:G138" si="4">1-F75</f>
        <v>0.5</v>
      </c>
      <c r="H75" s="84">
        <v>1456</v>
      </c>
      <c r="I75" s="125">
        <f t="shared" ref="I75:I138" si="5">IF(H75&lt;750,30000,IF(H75&gt;1500,60000,H75*40))</f>
        <v>58240</v>
      </c>
    </row>
    <row r="76" spans="1:9" x14ac:dyDescent="0.25">
      <c r="A76" s="119">
        <v>1421</v>
      </c>
      <c r="B76" s="119">
        <v>4</v>
      </c>
      <c r="C76" s="85" t="s">
        <v>183</v>
      </c>
      <c r="D76" s="80">
        <v>2.9018374252288437</v>
      </c>
      <c r="E76" s="81">
        <v>0.45634920634920634</v>
      </c>
      <c r="F76" s="82">
        <f t="shared" si="3"/>
        <v>0.7</v>
      </c>
      <c r="G76" s="83">
        <f t="shared" si="4"/>
        <v>0.30000000000000004</v>
      </c>
      <c r="H76" s="84">
        <v>560</v>
      </c>
      <c r="I76" s="125">
        <f t="shared" si="5"/>
        <v>30000</v>
      </c>
    </row>
    <row r="77" spans="1:9" x14ac:dyDescent="0.25">
      <c r="A77" s="119">
        <v>2744</v>
      </c>
      <c r="B77" s="119">
        <v>6</v>
      </c>
      <c r="C77" s="85" t="s">
        <v>184</v>
      </c>
      <c r="D77" s="80">
        <v>9.50142527139813</v>
      </c>
      <c r="E77" s="81">
        <v>0.4144144144144144</v>
      </c>
      <c r="F77" s="82">
        <f t="shared" si="3"/>
        <v>0.7</v>
      </c>
      <c r="G77" s="83">
        <f t="shared" si="4"/>
        <v>0.30000000000000004</v>
      </c>
      <c r="H77" s="84">
        <v>802</v>
      </c>
      <c r="I77" s="125">
        <f t="shared" si="5"/>
        <v>32080</v>
      </c>
    </row>
    <row r="78" spans="1:9" x14ac:dyDescent="0.25">
      <c r="A78" s="119">
        <v>1428</v>
      </c>
      <c r="B78" s="119">
        <v>3</v>
      </c>
      <c r="C78" s="85" t="s">
        <v>185</v>
      </c>
      <c r="D78" s="80">
        <v>6.7974306176549639</v>
      </c>
      <c r="E78" s="81">
        <v>0.36141732283464567</v>
      </c>
      <c r="F78" s="82">
        <f t="shared" si="3"/>
        <v>0.7</v>
      </c>
      <c r="G78" s="83">
        <f t="shared" si="4"/>
        <v>0.30000000000000004</v>
      </c>
      <c r="H78" s="84">
        <v>1302</v>
      </c>
      <c r="I78" s="125">
        <f t="shared" si="5"/>
        <v>52080</v>
      </c>
    </row>
    <row r="79" spans="1:9" x14ac:dyDescent="0.25">
      <c r="A79" s="119">
        <v>1449</v>
      </c>
      <c r="B79" s="119">
        <v>2</v>
      </c>
      <c r="C79" s="85" t="s">
        <v>186</v>
      </c>
      <c r="D79" s="80">
        <v>9.8743267504488319</v>
      </c>
      <c r="E79" s="81">
        <v>0.1834862385321101</v>
      </c>
      <c r="F79" s="82">
        <f t="shared" si="3"/>
        <v>0.5</v>
      </c>
      <c r="G79" s="83">
        <f t="shared" si="4"/>
        <v>0.5</v>
      </c>
      <c r="H79" s="84">
        <v>110</v>
      </c>
      <c r="I79" s="125">
        <f t="shared" si="5"/>
        <v>30000</v>
      </c>
    </row>
    <row r="80" spans="1:9" x14ac:dyDescent="0.25">
      <c r="A80" s="119">
        <v>1491</v>
      </c>
      <c r="B80" s="119">
        <v>12</v>
      </c>
      <c r="C80" s="85" t="s">
        <v>187</v>
      </c>
      <c r="D80" s="80">
        <v>0.61960835776582956</v>
      </c>
      <c r="E80" s="81">
        <v>0.56135770234986948</v>
      </c>
      <c r="F80" s="82">
        <f t="shared" si="3"/>
        <v>0.8</v>
      </c>
      <c r="G80" s="83">
        <f t="shared" si="4"/>
        <v>0.19999999999999996</v>
      </c>
      <c r="H80" s="84">
        <v>417</v>
      </c>
      <c r="I80" s="125">
        <f t="shared" si="5"/>
        <v>30000</v>
      </c>
    </row>
    <row r="81" spans="1:9" x14ac:dyDescent="0.25">
      <c r="A81" s="119">
        <v>1499</v>
      </c>
      <c r="B81" s="119">
        <v>11</v>
      </c>
      <c r="C81" s="85" t="s">
        <v>188</v>
      </c>
      <c r="D81" s="80">
        <v>3.2851611460151591</v>
      </c>
      <c r="E81" s="81">
        <v>0.33437499999999998</v>
      </c>
      <c r="F81" s="82">
        <f t="shared" si="3"/>
        <v>0.6</v>
      </c>
      <c r="G81" s="83">
        <f t="shared" si="4"/>
        <v>0.4</v>
      </c>
      <c r="H81" s="84">
        <v>965</v>
      </c>
      <c r="I81" s="125">
        <f t="shared" si="5"/>
        <v>38600</v>
      </c>
    </row>
    <row r="82" spans="1:9" x14ac:dyDescent="0.25">
      <c r="A82" s="119">
        <v>1561</v>
      </c>
      <c r="B82" s="119">
        <v>9</v>
      </c>
      <c r="C82" s="85" t="s">
        <v>189</v>
      </c>
      <c r="D82" s="80">
        <v>7.6253290845087189</v>
      </c>
      <c r="E82" s="81">
        <v>0.26213592233009708</v>
      </c>
      <c r="F82" s="82">
        <f t="shared" si="3"/>
        <v>0.6</v>
      </c>
      <c r="G82" s="83">
        <f t="shared" si="4"/>
        <v>0.4</v>
      </c>
      <c r="H82" s="84">
        <v>621</v>
      </c>
      <c r="I82" s="125">
        <f t="shared" si="5"/>
        <v>30000</v>
      </c>
    </row>
    <row r="83" spans="1:9" x14ac:dyDescent="0.25">
      <c r="A83" s="119">
        <v>1582</v>
      </c>
      <c r="B83" s="119">
        <v>9</v>
      </c>
      <c r="C83" s="85" t="s">
        <v>190</v>
      </c>
      <c r="D83" s="80">
        <v>1.0650164097079851</v>
      </c>
      <c r="E83" s="81">
        <v>0.48456790123456789</v>
      </c>
      <c r="F83" s="82">
        <f t="shared" si="3"/>
        <v>0.7</v>
      </c>
      <c r="G83" s="83">
        <f t="shared" si="4"/>
        <v>0.30000000000000004</v>
      </c>
      <c r="H83" s="84">
        <v>343</v>
      </c>
      <c r="I83" s="125">
        <f t="shared" si="5"/>
        <v>30000</v>
      </c>
    </row>
    <row r="84" spans="1:9" x14ac:dyDescent="0.25">
      <c r="A84" s="119">
        <v>1600</v>
      </c>
      <c r="B84" s="119">
        <v>10</v>
      </c>
      <c r="C84" s="85" t="s">
        <v>191</v>
      </c>
      <c r="D84" s="80">
        <v>5.1037827764928121</v>
      </c>
      <c r="E84" s="81">
        <v>0.34455128205128205</v>
      </c>
      <c r="F84" s="82">
        <f t="shared" si="3"/>
        <v>0.6</v>
      </c>
      <c r="G84" s="83">
        <f t="shared" si="4"/>
        <v>0.4</v>
      </c>
      <c r="H84" s="84">
        <v>638</v>
      </c>
      <c r="I84" s="125">
        <f t="shared" si="5"/>
        <v>30000</v>
      </c>
    </row>
    <row r="85" spans="1:9" x14ac:dyDescent="0.25">
      <c r="A85" s="119">
        <v>1645</v>
      </c>
      <c r="B85" s="119">
        <v>11</v>
      </c>
      <c r="C85" s="85" t="s">
        <v>192</v>
      </c>
      <c r="D85" s="80">
        <v>12.443029922195549</v>
      </c>
      <c r="E85" s="81">
        <v>0.27721943048576214</v>
      </c>
      <c r="F85" s="82">
        <f t="shared" si="3"/>
        <v>0.6</v>
      </c>
      <c r="G85" s="83">
        <f t="shared" si="4"/>
        <v>0.4</v>
      </c>
      <c r="H85" s="84">
        <v>1108</v>
      </c>
      <c r="I85" s="125">
        <f t="shared" si="5"/>
        <v>44320</v>
      </c>
    </row>
    <row r="86" spans="1:9" x14ac:dyDescent="0.25">
      <c r="A86" s="119">
        <v>1631</v>
      </c>
      <c r="B86" s="119">
        <v>7</v>
      </c>
      <c r="C86" s="85" t="s">
        <v>193</v>
      </c>
      <c r="D86" s="80">
        <v>7.89699977660581</v>
      </c>
      <c r="E86" s="81">
        <v>0</v>
      </c>
      <c r="F86" s="82">
        <f t="shared" si="3"/>
        <v>0.25</v>
      </c>
      <c r="G86" s="83">
        <f t="shared" si="4"/>
        <v>0.75</v>
      </c>
      <c r="H86" s="84">
        <v>467</v>
      </c>
      <c r="I86" s="125">
        <f t="shared" si="5"/>
        <v>30000</v>
      </c>
    </row>
    <row r="87" spans="1:9" x14ac:dyDescent="0.25">
      <c r="A87" s="119">
        <v>1659</v>
      </c>
      <c r="B87" s="119">
        <v>11</v>
      </c>
      <c r="C87" s="85" t="s">
        <v>194</v>
      </c>
      <c r="D87" s="80">
        <v>7.4425986233737307</v>
      </c>
      <c r="E87" s="81">
        <v>0.26388059701492539</v>
      </c>
      <c r="F87" s="82">
        <f t="shared" si="3"/>
        <v>0.6</v>
      </c>
      <c r="G87" s="83">
        <f t="shared" si="4"/>
        <v>0.4</v>
      </c>
      <c r="H87" s="84">
        <v>1714</v>
      </c>
      <c r="I87" s="125">
        <f t="shared" si="5"/>
        <v>60000</v>
      </c>
    </row>
    <row r="88" spans="1:9" x14ac:dyDescent="0.25">
      <c r="A88" s="119">
        <v>1666</v>
      </c>
      <c r="B88" s="119">
        <v>11</v>
      </c>
      <c r="C88" s="85" t="s">
        <v>195</v>
      </c>
      <c r="D88" s="80">
        <v>3.5035938441211774</v>
      </c>
      <c r="E88" s="81">
        <v>0.29126213592233008</v>
      </c>
      <c r="F88" s="82">
        <f t="shared" si="3"/>
        <v>0.6</v>
      </c>
      <c r="G88" s="83">
        <f t="shared" si="4"/>
        <v>0.4</v>
      </c>
      <c r="H88" s="84">
        <v>332</v>
      </c>
      <c r="I88" s="125">
        <f t="shared" si="5"/>
        <v>30000</v>
      </c>
    </row>
    <row r="89" spans="1:9" x14ac:dyDescent="0.25">
      <c r="A89" s="119">
        <v>1687</v>
      </c>
      <c r="B89" s="119">
        <v>6</v>
      </c>
      <c r="C89" s="85" t="s">
        <v>196</v>
      </c>
      <c r="D89" s="80">
        <v>9.2584834520318395</v>
      </c>
      <c r="E89" s="81">
        <v>8.4656084656084651E-2</v>
      </c>
      <c r="F89" s="82">
        <f t="shared" si="3"/>
        <v>0.5</v>
      </c>
      <c r="G89" s="83">
        <f t="shared" si="4"/>
        <v>0.5</v>
      </c>
      <c r="H89" s="84">
        <v>221</v>
      </c>
      <c r="I89" s="125">
        <f t="shared" si="5"/>
        <v>30000</v>
      </c>
    </row>
    <row r="90" spans="1:9" x14ac:dyDescent="0.25">
      <c r="A90" s="119">
        <v>1729</v>
      </c>
      <c r="B90" s="119">
        <v>10</v>
      </c>
      <c r="C90" s="85" t="s">
        <v>197</v>
      </c>
      <c r="D90" s="80">
        <v>7.5294620592148283</v>
      </c>
      <c r="E90" s="81">
        <v>0.21954161640530759</v>
      </c>
      <c r="F90" s="82">
        <f t="shared" si="3"/>
        <v>0.6</v>
      </c>
      <c r="G90" s="83">
        <f t="shared" si="4"/>
        <v>0.4</v>
      </c>
      <c r="H90" s="84">
        <v>791</v>
      </c>
      <c r="I90" s="125">
        <f t="shared" si="5"/>
        <v>31640</v>
      </c>
    </row>
    <row r="91" spans="1:9" x14ac:dyDescent="0.25">
      <c r="A91" s="119">
        <v>1736</v>
      </c>
      <c r="B91" s="119">
        <v>5</v>
      </c>
      <c r="C91" s="85" t="s">
        <v>198</v>
      </c>
      <c r="D91" s="80">
        <v>10.834943311873486</v>
      </c>
      <c r="E91" s="81">
        <v>0.39148936170212767</v>
      </c>
      <c r="F91" s="82">
        <f t="shared" si="3"/>
        <v>0.7</v>
      </c>
      <c r="G91" s="83">
        <f t="shared" si="4"/>
        <v>0.30000000000000004</v>
      </c>
      <c r="H91" s="84">
        <v>527</v>
      </c>
      <c r="I91" s="125">
        <f t="shared" si="5"/>
        <v>30000</v>
      </c>
    </row>
    <row r="92" spans="1:9" x14ac:dyDescent="0.25">
      <c r="A92" s="119">
        <v>1813</v>
      </c>
      <c r="B92" s="119">
        <v>3</v>
      </c>
      <c r="C92" s="85" t="s">
        <v>199</v>
      </c>
      <c r="D92" s="80">
        <v>5.2443026768479912</v>
      </c>
      <c r="E92" s="81">
        <v>0.44910179640718562</v>
      </c>
      <c r="F92" s="82">
        <f t="shared" si="3"/>
        <v>0.7</v>
      </c>
      <c r="G92" s="83">
        <f t="shared" si="4"/>
        <v>0.30000000000000004</v>
      </c>
      <c r="H92" s="84">
        <v>777</v>
      </c>
      <c r="I92" s="125">
        <f t="shared" si="5"/>
        <v>31080</v>
      </c>
    </row>
    <row r="93" spans="1:9" x14ac:dyDescent="0.25">
      <c r="A93" s="119">
        <v>5757</v>
      </c>
      <c r="B93" s="119">
        <v>10</v>
      </c>
      <c r="C93" s="85" t="s">
        <v>200</v>
      </c>
      <c r="D93" s="80">
        <v>2.0025864503705813</v>
      </c>
      <c r="E93" s="81">
        <v>0.50425894378194203</v>
      </c>
      <c r="F93" s="82">
        <f t="shared" si="3"/>
        <v>0.8</v>
      </c>
      <c r="G93" s="83">
        <f t="shared" si="4"/>
        <v>0.19999999999999996</v>
      </c>
      <c r="H93" s="84">
        <v>619</v>
      </c>
      <c r="I93" s="125">
        <f t="shared" si="5"/>
        <v>30000</v>
      </c>
    </row>
    <row r="94" spans="1:9" x14ac:dyDescent="0.25">
      <c r="A94" s="119">
        <v>1855</v>
      </c>
      <c r="B94" s="119">
        <v>8</v>
      </c>
      <c r="C94" s="85" t="s">
        <v>201</v>
      </c>
      <c r="D94" s="80">
        <v>0.89894053290662956</v>
      </c>
      <c r="E94" s="81">
        <v>0.48369565217391303</v>
      </c>
      <c r="F94" s="82">
        <f t="shared" si="3"/>
        <v>0.7</v>
      </c>
      <c r="G94" s="83">
        <f t="shared" si="4"/>
        <v>0.30000000000000004</v>
      </c>
      <c r="H94" s="84">
        <v>447</v>
      </c>
      <c r="I94" s="125">
        <f t="shared" si="5"/>
        <v>30000</v>
      </c>
    </row>
    <row r="95" spans="1:9" x14ac:dyDescent="0.25">
      <c r="A95" s="119">
        <v>1870</v>
      </c>
      <c r="B95" s="119">
        <v>2</v>
      </c>
      <c r="C95" s="85" t="s">
        <v>202</v>
      </c>
      <c r="D95" s="80">
        <v>15.619834710743802</v>
      </c>
      <c r="E95" s="81">
        <v>0.27692307692307694</v>
      </c>
      <c r="F95" s="82">
        <f t="shared" si="3"/>
        <v>0.6</v>
      </c>
      <c r="G95" s="83">
        <f t="shared" si="4"/>
        <v>0.4</v>
      </c>
      <c r="H95" s="84">
        <v>189</v>
      </c>
      <c r="I95" s="125">
        <f t="shared" si="5"/>
        <v>30000</v>
      </c>
    </row>
    <row r="96" spans="1:9" x14ac:dyDescent="0.25">
      <c r="A96" s="119">
        <v>1939</v>
      </c>
      <c r="B96" s="119">
        <v>11</v>
      </c>
      <c r="C96" s="85" t="s">
        <v>203</v>
      </c>
      <c r="D96" s="80">
        <v>3.6122053701349874</v>
      </c>
      <c r="E96" s="81">
        <v>0.54166666666666663</v>
      </c>
      <c r="F96" s="82">
        <f t="shared" si="3"/>
        <v>0.8</v>
      </c>
      <c r="G96" s="83">
        <f t="shared" si="4"/>
        <v>0.19999999999999996</v>
      </c>
      <c r="H96" s="84">
        <v>548</v>
      </c>
      <c r="I96" s="125">
        <f t="shared" si="5"/>
        <v>30000</v>
      </c>
    </row>
    <row r="97" spans="1:9" x14ac:dyDescent="0.25">
      <c r="A97" s="119">
        <v>4843</v>
      </c>
      <c r="B97" s="119">
        <v>6</v>
      </c>
      <c r="C97" s="85" t="s">
        <v>204</v>
      </c>
      <c r="D97" s="80">
        <v>12.9126213592233</v>
      </c>
      <c r="E97" s="81">
        <v>3.9106145251396648E-2</v>
      </c>
      <c r="F97" s="82">
        <f t="shared" si="3"/>
        <v>0.5</v>
      </c>
      <c r="G97" s="83">
        <f t="shared" si="4"/>
        <v>0.5</v>
      </c>
      <c r="H97" s="84">
        <v>133</v>
      </c>
      <c r="I97" s="125">
        <f t="shared" si="5"/>
        <v>30000</v>
      </c>
    </row>
    <row r="98" spans="1:9" x14ac:dyDescent="0.25">
      <c r="A98" s="119">
        <v>2009</v>
      </c>
      <c r="B98" s="119">
        <v>4</v>
      </c>
      <c r="C98" s="85" t="s">
        <v>205</v>
      </c>
      <c r="D98" s="80">
        <v>7.54524475482323</v>
      </c>
      <c r="E98" s="81">
        <v>0.22803195352214961</v>
      </c>
      <c r="F98" s="82">
        <f t="shared" si="3"/>
        <v>0.6</v>
      </c>
      <c r="G98" s="83">
        <f t="shared" si="4"/>
        <v>0.4</v>
      </c>
      <c r="H98" s="84">
        <v>1422</v>
      </c>
      <c r="I98" s="125">
        <f t="shared" si="5"/>
        <v>56880</v>
      </c>
    </row>
    <row r="99" spans="1:9" x14ac:dyDescent="0.25">
      <c r="A99" s="119">
        <v>2114</v>
      </c>
      <c r="B99" s="119">
        <v>7</v>
      </c>
      <c r="C99" s="85" t="s">
        <v>206</v>
      </c>
      <c r="D99" s="80">
        <v>3.9405798284825582</v>
      </c>
      <c r="E99" s="81">
        <v>0.26998223801065718</v>
      </c>
      <c r="F99" s="82">
        <f t="shared" si="3"/>
        <v>0.6</v>
      </c>
      <c r="G99" s="83">
        <f t="shared" si="4"/>
        <v>0.4</v>
      </c>
      <c r="H99" s="84">
        <v>549</v>
      </c>
      <c r="I99" s="125">
        <f t="shared" si="5"/>
        <v>30000</v>
      </c>
    </row>
    <row r="100" spans="1:9" x14ac:dyDescent="0.25">
      <c r="A100" s="119">
        <v>2128</v>
      </c>
      <c r="B100" s="119">
        <v>8</v>
      </c>
      <c r="C100" s="85" t="s">
        <v>207</v>
      </c>
      <c r="D100" s="80">
        <v>5.331812563372031</v>
      </c>
      <c r="E100" s="81">
        <v>0.52281368821292773</v>
      </c>
      <c r="F100" s="82">
        <f t="shared" si="3"/>
        <v>0.8</v>
      </c>
      <c r="G100" s="83">
        <f t="shared" si="4"/>
        <v>0.19999999999999996</v>
      </c>
      <c r="H100" s="84">
        <v>591</v>
      </c>
      <c r="I100" s="125">
        <f t="shared" si="5"/>
        <v>30000</v>
      </c>
    </row>
    <row r="101" spans="1:9" x14ac:dyDescent="0.25">
      <c r="A101" s="119">
        <v>2135</v>
      </c>
      <c r="B101" s="119">
        <v>10</v>
      </c>
      <c r="C101" s="85" t="s">
        <v>208</v>
      </c>
      <c r="D101" s="80">
        <v>1.2059008725607703</v>
      </c>
      <c r="E101" s="81">
        <v>0.52199413489736068</v>
      </c>
      <c r="F101" s="82">
        <f t="shared" si="3"/>
        <v>0.8</v>
      </c>
      <c r="G101" s="83">
        <f t="shared" si="4"/>
        <v>0.19999999999999996</v>
      </c>
      <c r="H101" s="84">
        <v>405</v>
      </c>
      <c r="I101" s="125">
        <f t="shared" si="5"/>
        <v>30000</v>
      </c>
    </row>
    <row r="102" spans="1:9" x14ac:dyDescent="0.25">
      <c r="A102" s="119">
        <v>2142</v>
      </c>
      <c r="B102" s="119">
        <v>10</v>
      </c>
      <c r="C102" s="85" t="s">
        <v>209</v>
      </c>
      <c r="D102" s="80">
        <v>1.7206887161058171</v>
      </c>
      <c r="E102" s="81">
        <v>0.45033112582781459</v>
      </c>
      <c r="F102" s="82">
        <f t="shared" si="3"/>
        <v>0.7</v>
      </c>
      <c r="G102" s="83">
        <f t="shared" si="4"/>
        <v>0.30000000000000004</v>
      </c>
      <c r="H102" s="84">
        <v>164</v>
      </c>
      <c r="I102" s="125">
        <f t="shared" si="5"/>
        <v>30000</v>
      </c>
    </row>
    <row r="103" spans="1:9" x14ac:dyDescent="0.25">
      <c r="A103" s="119">
        <v>2198</v>
      </c>
      <c r="B103" s="119">
        <v>11</v>
      </c>
      <c r="C103" s="85" t="s">
        <v>210</v>
      </c>
      <c r="D103" s="80">
        <v>6.4640201800376635</v>
      </c>
      <c r="E103" s="81">
        <v>0.31223628691983124</v>
      </c>
      <c r="F103" s="82">
        <f t="shared" si="3"/>
        <v>0.6</v>
      </c>
      <c r="G103" s="83">
        <f t="shared" si="4"/>
        <v>0.4</v>
      </c>
      <c r="H103" s="84">
        <v>743</v>
      </c>
      <c r="I103" s="125">
        <f t="shared" si="5"/>
        <v>30000</v>
      </c>
    </row>
    <row r="104" spans="1:9" x14ac:dyDescent="0.25">
      <c r="A104" s="119">
        <v>2212</v>
      </c>
      <c r="B104" s="119">
        <v>8</v>
      </c>
      <c r="C104" s="85" t="s">
        <v>211</v>
      </c>
      <c r="D104" s="80">
        <v>0.68416347890670881</v>
      </c>
      <c r="E104" s="81">
        <v>0.32743362831858408</v>
      </c>
      <c r="F104" s="82">
        <f t="shared" si="3"/>
        <v>0.6</v>
      </c>
      <c r="G104" s="83">
        <f t="shared" si="4"/>
        <v>0.4</v>
      </c>
      <c r="H104" s="84">
        <v>109</v>
      </c>
      <c r="I104" s="125">
        <f t="shared" si="5"/>
        <v>30000</v>
      </c>
    </row>
    <row r="105" spans="1:9" x14ac:dyDescent="0.25">
      <c r="A105" s="119">
        <v>2226</v>
      </c>
      <c r="B105" s="119">
        <v>10</v>
      </c>
      <c r="C105" s="85" t="s">
        <v>212</v>
      </c>
      <c r="D105" s="80">
        <v>3.2968615528890317</v>
      </c>
      <c r="E105" s="81">
        <v>0.60698689956331875</v>
      </c>
      <c r="F105" s="82">
        <f t="shared" si="3"/>
        <v>0.8</v>
      </c>
      <c r="G105" s="83">
        <f t="shared" si="4"/>
        <v>0.19999999999999996</v>
      </c>
      <c r="H105" s="84">
        <v>244</v>
      </c>
      <c r="I105" s="125">
        <f t="shared" si="5"/>
        <v>30000</v>
      </c>
    </row>
    <row r="106" spans="1:9" x14ac:dyDescent="0.25">
      <c r="A106" s="119">
        <v>2233</v>
      </c>
      <c r="B106" s="119">
        <v>11</v>
      </c>
      <c r="C106" s="85" t="s">
        <v>213</v>
      </c>
      <c r="D106" s="80">
        <v>3.3077957635159048</v>
      </c>
      <c r="E106" s="81">
        <v>0.26046511627906976</v>
      </c>
      <c r="F106" s="82">
        <f t="shared" si="3"/>
        <v>0.6</v>
      </c>
      <c r="G106" s="83">
        <f t="shared" si="4"/>
        <v>0.4</v>
      </c>
      <c r="H106" s="84">
        <v>878</v>
      </c>
      <c r="I106" s="125">
        <f t="shared" si="5"/>
        <v>35120</v>
      </c>
    </row>
    <row r="107" spans="1:9" x14ac:dyDescent="0.25">
      <c r="A107" s="119">
        <v>2310</v>
      </c>
      <c r="B107" s="119">
        <v>6</v>
      </c>
      <c r="C107" s="85" t="s">
        <v>214</v>
      </c>
      <c r="D107" s="80">
        <v>8.0163715136222127</v>
      </c>
      <c r="E107" s="81">
        <v>0.24014336917562723</v>
      </c>
      <c r="F107" s="82">
        <f t="shared" si="3"/>
        <v>0.6</v>
      </c>
      <c r="G107" s="83">
        <f t="shared" si="4"/>
        <v>0.4</v>
      </c>
      <c r="H107" s="84">
        <v>253</v>
      </c>
      <c r="I107" s="125">
        <f t="shared" si="5"/>
        <v>30000</v>
      </c>
    </row>
    <row r="108" spans="1:9" x14ac:dyDescent="0.25">
      <c r="A108" s="119">
        <v>2394</v>
      </c>
      <c r="B108" s="119">
        <v>10</v>
      </c>
      <c r="C108" s="85" t="s">
        <v>215</v>
      </c>
      <c r="D108" s="80">
        <v>2.9495390853104717</v>
      </c>
      <c r="E108" s="81">
        <v>0.47803617571059431</v>
      </c>
      <c r="F108" s="82">
        <f t="shared" si="3"/>
        <v>0.7</v>
      </c>
      <c r="G108" s="83">
        <f t="shared" si="4"/>
        <v>0.30000000000000004</v>
      </c>
      <c r="H108" s="84">
        <v>443</v>
      </c>
      <c r="I108" s="125">
        <f t="shared" si="5"/>
        <v>30000</v>
      </c>
    </row>
    <row r="109" spans="1:9" x14ac:dyDescent="0.25">
      <c r="A109" s="119">
        <v>2415</v>
      </c>
      <c r="B109" s="119">
        <v>8</v>
      </c>
      <c r="C109" s="85" t="s">
        <v>216</v>
      </c>
      <c r="D109" s="80">
        <v>5.5714285714285712</v>
      </c>
      <c r="E109" s="81">
        <v>0.5473372781065089</v>
      </c>
      <c r="F109" s="82">
        <f t="shared" si="3"/>
        <v>0.8</v>
      </c>
      <c r="G109" s="83">
        <f t="shared" si="4"/>
        <v>0.19999999999999996</v>
      </c>
      <c r="H109" s="84">
        <v>312</v>
      </c>
      <c r="I109" s="125">
        <f t="shared" si="5"/>
        <v>30000</v>
      </c>
    </row>
    <row r="110" spans="1:9" x14ac:dyDescent="0.25">
      <c r="A110" s="119">
        <v>2436</v>
      </c>
      <c r="B110" s="119">
        <v>6</v>
      </c>
      <c r="C110" s="85" t="s">
        <v>217</v>
      </c>
      <c r="D110" s="80">
        <v>8.4711000458745502</v>
      </c>
      <c r="E110" s="81">
        <v>0.20676968359087564</v>
      </c>
      <c r="F110" s="82">
        <v>0.5</v>
      </c>
      <c r="G110" s="83">
        <f t="shared" si="4"/>
        <v>0.5</v>
      </c>
      <c r="H110" s="84">
        <v>1529</v>
      </c>
      <c r="I110" s="125">
        <f t="shared" si="5"/>
        <v>60000</v>
      </c>
    </row>
    <row r="111" spans="1:9" x14ac:dyDescent="0.25">
      <c r="A111" s="119">
        <v>2478</v>
      </c>
      <c r="B111" s="119">
        <v>12</v>
      </c>
      <c r="C111" s="85" t="s">
        <v>218</v>
      </c>
      <c r="D111" s="80">
        <v>2.8940067962145153</v>
      </c>
      <c r="E111" s="81">
        <v>0.41076769690927217</v>
      </c>
      <c r="F111" s="82">
        <f t="shared" ref="F111:F123" si="6">IF(E111&lt;0.01,0.25,(IF(E111&lt;0.2,0.5,(IF(E111&lt;0.35,0.6,(IF(E111&lt;0.5,0.7,(IF(E111&lt;0.75,0.8,0.85)))))))))</f>
        <v>0.7</v>
      </c>
      <c r="G111" s="83">
        <f t="shared" si="4"/>
        <v>0.30000000000000004</v>
      </c>
      <c r="H111" s="84">
        <v>1773</v>
      </c>
      <c r="I111" s="125">
        <f t="shared" si="5"/>
        <v>60000</v>
      </c>
    </row>
    <row r="112" spans="1:9" x14ac:dyDescent="0.25">
      <c r="A112" s="119">
        <v>2525</v>
      </c>
      <c r="B112" s="119">
        <v>6</v>
      </c>
      <c r="C112" s="85" t="s">
        <v>219</v>
      </c>
      <c r="D112" s="80">
        <v>4.3935643564356441</v>
      </c>
      <c r="E112" s="81">
        <v>0.25073746312684364</v>
      </c>
      <c r="F112" s="82">
        <f t="shared" si="6"/>
        <v>0.6</v>
      </c>
      <c r="G112" s="83">
        <f t="shared" si="4"/>
        <v>0.4</v>
      </c>
      <c r="H112" s="84">
        <v>355</v>
      </c>
      <c r="I112" s="125">
        <f t="shared" si="5"/>
        <v>30000</v>
      </c>
    </row>
    <row r="113" spans="1:9" x14ac:dyDescent="0.25">
      <c r="A113" s="119">
        <v>2527</v>
      </c>
      <c r="B113" s="119">
        <v>3</v>
      </c>
      <c r="C113" s="85" t="s">
        <v>220</v>
      </c>
      <c r="D113" s="80">
        <v>4.1590594094381546</v>
      </c>
      <c r="E113" s="81">
        <v>0.21052631578947367</v>
      </c>
      <c r="F113" s="82">
        <f t="shared" si="6"/>
        <v>0.6</v>
      </c>
      <c r="G113" s="83">
        <f t="shared" si="4"/>
        <v>0.4</v>
      </c>
      <c r="H113" s="84">
        <v>300</v>
      </c>
      <c r="I113" s="125">
        <f t="shared" si="5"/>
        <v>30000</v>
      </c>
    </row>
    <row r="114" spans="1:9" x14ac:dyDescent="0.25">
      <c r="A114" s="119">
        <v>2534</v>
      </c>
      <c r="B114" s="119">
        <v>7</v>
      </c>
      <c r="C114" s="85" t="s">
        <v>221</v>
      </c>
      <c r="D114" s="80">
        <v>6.5927836216967046</v>
      </c>
      <c r="E114" s="81">
        <v>0.2617283950617284</v>
      </c>
      <c r="F114" s="82">
        <f t="shared" si="6"/>
        <v>0.6</v>
      </c>
      <c r="G114" s="83">
        <f t="shared" si="4"/>
        <v>0.4</v>
      </c>
      <c r="H114" s="84">
        <v>441</v>
      </c>
      <c r="I114" s="125">
        <f t="shared" si="5"/>
        <v>30000</v>
      </c>
    </row>
    <row r="115" spans="1:9" x14ac:dyDescent="0.25">
      <c r="A115" s="119">
        <v>2541</v>
      </c>
      <c r="B115" s="119">
        <v>4</v>
      </c>
      <c r="C115" s="85" t="s">
        <v>222</v>
      </c>
      <c r="D115" s="80">
        <v>3.8056890348434891</v>
      </c>
      <c r="E115" s="81">
        <v>0.46564885496183206</v>
      </c>
      <c r="F115" s="82">
        <f t="shared" si="6"/>
        <v>0.7</v>
      </c>
      <c r="G115" s="83">
        <f t="shared" si="4"/>
        <v>0.30000000000000004</v>
      </c>
      <c r="H115" s="84">
        <v>535</v>
      </c>
      <c r="I115" s="125">
        <f t="shared" si="5"/>
        <v>30000</v>
      </c>
    </row>
    <row r="116" spans="1:9" x14ac:dyDescent="0.25">
      <c r="A116" s="119">
        <v>2576</v>
      </c>
      <c r="B116" s="119">
        <v>6</v>
      </c>
      <c r="C116" s="85" t="s">
        <v>223</v>
      </c>
      <c r="D116" s="80">
        <v>15.253381283664559</v>
      </c>
      <c r="E116" s="81">
        <v>0.35269121813031162</v>
      </c>
      <c r="F116" s="82">
        <f t="shared" si="6"/>
        <v>0.7</v>
      </c>
      <c r="G116" s="83">
        <f t="shared" si="4"/>
        <v>0.30000000000000004</v>
      </c>
      <c r="H116" s="84">
        <v>831</v>
      </c>
      <c r="I116" s="125">
        <f t="shared" si="5"/>
        <v>33240</v>
      </c>
    </row>
    <row r="117" spans="1:9" x14ac:dyDescent="0.25">
      <c r="A117" s="119">
        <v>2618</v>
      </c>
      <c r="B117" s="119">
        <v>12</v>
      </c>
      <c r="C117" s="85" t="s">
        <v>224</v>
      </c>
      <c r="D117" s="80">
        <v>1.1850689751082066</v>
      </c>
      <c r="E117" s="81">
        <v>0.47098976109215018</v>
      </c>
      <c r="F117" s="82">
        <f t="shared" si="6"/>
        <v>0.7</v>
      </c>
      <c r="G117" s="83">
        <f t="shared" si="4"/>
        <v>0.30000000000000004</v>
      </c>
      <c r="H117" s="84">
        <v>570</v>
      </c>
      <c r="I117" s="125">
        <f t="shared" si="5"/>
        <v>30000</v>
      </c>
    </row>
    <row r="118" spans="1:9" x14ac:dyDescent="0.25">
      <c r="A118" s="119">
        <v>2625</v>
      </c>
      <c r="B118" s="119">
        <v>6</v>
      </c>
      <c r="C118" s="85" t="s">
        <v>225</v>
      </c>
      <c r="D118" s="80">
        <v>8.4397522344564813</v>
      </c>
      <c r="E118" s="81">
        <v>0.31642512077294688</v>
      </c>
      <c r="F118" s="82">
        <f t="shared" si="6"/>
        <v>0.6</v>
      </c>
      <c r="G118" s="83">
        <f t="shared" si="4"/>
        <v>0.4</v>
      </c>
      <c r="H118" s="84">
        <v>444</v>
      </c>
      <c r="I118" s="125">
        <f t="shared" si="5"/>
        <v>30000</v>
      </c>
    </row>
    <row r="119" spans="1:9" x14ac:dyDescent="0.25">
      <c r="A119" s="119">
        <v>2632</v>
      </c>
      <c r="B119" s="119">
        <v>4</v>
      </c>
      <c r="C119" s="85" t="s">
        <v>226</v>
      </c>
      <c r="D119" s="80">
        <v>4.1192757525903474</v>
      </c>
      <c r="E119" s="81">
        <v>0.53298153034300788</v>
      </c>
      <c r="F119" s="82">
        <f t="shared" si="6"/>
        <v>0.8</v>
      </c>
      <c r="G119" s="83">
        <f t="shared" si="4"/>
        <v>0.19999999999999996</v>
      </c>
      <c r="H119" s="84">
        <v>401</v>
      </c>
      <c r="I119" s="125">
        <f t="shared" si="5"/>
        <v>30000</v>
      </c>
    </row>
    <row r="120" spans="1:9" x14ac:dyDescent="0.25">
      <c r="A120" s="119">
        <v>2639</v>
      </c>
      <c r="B120" s="119">
        <v>5</v>
      </c>
      <c r="C120" s="85" t="s">
        <v>227</v>
      </c>
      <c r="D120" s="80">
        <v>5.2581062853048497</v>
      </c>
      <c r="E120" s="81">
        <v>0.28219971056439941</v>
      </c>
      <c r="F120" s="82">
        <f t="shared" si="6"/>
        <v>0.6</v>
      </c>
      <c r="G120" s="83">
        <f t="shared" si="4"/>
        <v>0.4</v>
      </c>
      <c r="H120" s="84">
        <v>702</v>
      </c>
      <c r="I120" s="125">
        <f t="shared" si="5"/>
        <v>30000</v>
      </c>
    </row>
    <row r="121" spans="1:9" x14ac:dyDescent="0.25">
      <c r="A121" s="119">
        <v>2646</v>
      </c>
      <c r="B121" s="119">
        <v>3</v>
      </c>
      <c r="C121" s="85" t="s">
        <v>228</v>
      </c>
      <c r="D121" s="80">
        <v>4.5556096461611357</v>
      </c>
      <c r="E121" s="81">
        <v>0.38400000000000001</v>
      </c>
      <c r="F121" s="82">
        <f t="shared" si="6"/>
        <v>0.7</v>
      </c>
      <c r="G121" s="83">
        <f t="shared" si="4"/>
        <v>0.30000000000000004</v>
      </c>
      <c r="H121" s="84">
        <v>743</v>
      </c>
      <c r="I121" s="125">
        <f t="shared" si="5"/>
        <v>30000</v>
      </c>
    </row>
    <row r="122" spans="1:9" x14ac:dyDescent="0.25">
      <c r="A122" s="119">
        <v>2660</v>
      </c>
      <c r="B122" s="119">
        <v>3</v>
      </c>
      <c r="C122" s="85" t="s">
        <v>229</v>
      </c>
      <c r="D122" s="80">
        <v>3.6421394996101064</v>
      </c>
      <c r="E122" s="81">
        <v>0.39955357142857145</v>
      </c>
      <c r="F122" s="82">
        <f t="shared" si="6"/>
        <v>0.7</v>
      </c>
      <c r="G122" s="83">
        <f t="shared" si="4"/>
        <v>0.30000000000000004</v>
      </c>
      <c r="H122" s="84">
        <v>321</v>
      </c>
      <c r="I122" s="125">
        <f t="shared" si="5"/>
        <v>30000</v>
      </c>
    </row>
    <row r="123" spans="1:9" x14ac:dyDescent="0.25">
      <c r="A123" s="119">
        <v>2737</v>
      </c>
      <c r="B123" s="119">
        <v>2</v>
      </c>
      <c r="C123" s="85" t="s">
        <v>230</v>
      </c>
      <c r="D123" s="80">
        <v>4.5664181998855273</v>
      </c>
      <c r="E123" s="81">
        <v>0.46229508196721314</v>
      </c>
      <c r="F123" s="82">
        <f t="shared" si="6"/>
        <v>0.7</v>
      </c>
      <c r="G123" s="83">
        <f t="shared" si="4"/>
        <v>0.30000000000000004</v>
      </c>
      <c r="H123" s="84">
        <v>250</v>
      </c>
      <c r="I123" s="125">
        <f t="shared" si="5"/>
        <v>30000</v>
      </c>
    </row>
    <row r="124" spans="1:9" x14ac:dyDescent="0.25">
      <c r="A124" s="119">
        <v>2800</v>
      </c>
      <c r="B124" s="119">
        <v>6</v>
      </c>
      <c r="C124" s="85" t="s">
        <v>231</v>
      </c>
      <c r="D124" s="80">
        <v>13.36534475892776</v>
      </c>
      <c r="E124" s="81">
        <v>0.19405405405405404</v>
      </c>
      <c r="F124" s="82">
        <v>0.4</v>
      </c>
      <c r="G124" s="83">
        <f t="shared" si="4"/>
        <v>0.6</v>
      </c>
      <c r="H124" s="84">
        <v>1899</v>
      </c>
      <c r="I124" s="125">
        <f t="shared" si="5"/>
        <v>60000</v>
      </c>
    </row>
    <row r="125" spans="1:9" x14ac:dyDescent="0.25">
      <c r="A125" s="119">
        <v>2814</v>
      </c>
      <c r="B125" s="119">
        <v>7</v>
      </c>
      <c r="C125" s="85" t="s">
        <v>232</v>
      </c>
      <c r="D125" s="80">
        <v>7.6702946224718369</v>
      </c>
      <c r="E125" s="81">
        <v>0.34864300626304801</v>
      </c>
      <c r="F125" s="82">
        <f t="shared" ref="F125:F164" si="7">IF(E125&lt;0.01,0.25,(IF(E125&lt;0.2,0.5,(IF(E125&lt;0.35,0.6,(IF(E125&lt;0.5,0.7,(IF(E125&lt;0.75,0.8,0.85)))))))))</f>
        <v>0.6</v>
      </c>
      <c r="G125" s="83">
        <f t="shared" si="4"/>
        <v>0.4</v>
      </c>
      <c r="H125" s="84">
        <v>989</v>
      </c>
      <c r="I125" s="125">
        <f t="shared" si="5"/>
        <v>39560</v>
      </c>
    </row>
    <row r="126" spans="1:9" x14ac:dyDescent="0.25">
      <c r="A126" s="119">
        <v>5960</v>
      </c>
      <c r="B126" s="119">
        <v>3</v>
      </c>
      <c r="C126" s="85" t="s">
        <v>233</v>
      </c>
      <c r="D126" s="80">
        <v>3.1578694017818485</v>
      </c>
      <c r="E126" s="81">
        <v>0.47222222222222221</v>
      </c>
      <c r="F126" s="82">
        <f t="shared" si="7"/>
        <v>0.7</v>
      </c>
      <c r="G126" s="83">
        <f t="shared" si="4"/>
        <v>0.30000000000000004</v>
      </c>
      <c r="H126" s="84">
        <v>467</v>
      </c>
      <c r="I126" s="125">
        <f t="shared" si="5"/>
        <v>30000</v>
      </c>
    </row>
    <row r="127" spans="1:9" x14ac:dyDescent="0.25">
      <c r="A127" s="119">
        <v>2828</v>
      </c>
      <c r="B127" s="119">
        <v>7</v>
      </c>
      <c r="C127" s="85" t="s">
        <v>234</v>
      </c>
      <c r="D127" s="80">
        <v>12.064968334024456</v>
      </c>
      <c r="E127" s="81">
        <v>0.16573258606885508</v>
      </c>
      <c r="F127" s="82">
        <f t="shared" si="7"/>
        <v>0.5</v>
      </c>
      <c r="G127" s="83">
        <f t="shared" si="4"/>
        <v>0.5</v>
      </c>
      <c r="H127" s="84">
        <v>1294</v>
      </c>
      <c r="I127" s="125">
        <f t="shared" si="5"/>
        <v>51760</v>
      </c>
    </row>
    <row r="128" spans="1:9" x14ac:dyDescent="0.25">
      <c r="A128" s="119">
        <v>1848</v>
      </c>
      <c r="B128" s="119">
        <v>9</v>
      </c>
      <c r="C128" s="85" t="s">
        <v>235</v>
      </c>
      <c r="D128" s="80">
        <v>4.2241379310344831</v>
      </c>
      <c r="E128" s="81">
        <v>0.90909090909090906</v>
      </c>
      <c r="F128" s="82">
        <f t="shared" si="7"/>
        <v>0.85</v>
      </c>
      <c r="G128" s="83">
        <f t="shared" si="4"/>
        <v>0.15000000000000002</v>
      </c>
      <c r="H128" s="84">
        <v>539</v>
      </c>
      <c r="I128" s="125">
        <f t="shared" si="5"/>
        <v>30000</v>
      </c>
    </row>
    <row r="129" spans="1:9" x14ac:dyDescent="0.25">
      <c r="A129" s="119">
        <v>2856</v>
      </c>
      <c r="B129" s="119">
        <v>10</v>
      </c>
      <c r="C129" s="85" t="s">
        <v>236</v>
      </c>
      <c r="D129" s="80">
        <v>4.0927675322077324</v>
      </c>
      <c r="E129" s="81">
        <v>0.55514250309789348</v>
      </c>
      <c r="F129" s="82">
        <f t="shared" si="7"/>
        <v>0.8</v>
      </c>
      <c r="G129" s="83">
        <f t="shared" si="4"/>
        <v>0.19999999999999996</v>
      </c>
      <c r="H129" s="84">
        <v>784</v>
      </c>
      <c r="I129" s="125">
        <f t="shared" si="5"/>
        <v>31360</v>
      </c>
    </row>
    <row r="130" spans="1:9" x14ac:dyDescent="0.25">
      <c r="A130" s="119">
        <v>2863</v>
      </c>
      <c r="B130" s="119">
        <v>4</v>
      </c>
      <c r="C130" s="85" t="s">
        <v>237</v>
      </c>
      <c r="D130" s="80">
        <v>3.5273405260330053</v>
      </c>
      <c r="E130" s="81">
        <v>0.54741379310344829</v>
      </c>
      <c r="F130" s="82">
        <f t="shared" si="7"/>
        <v>0.8</v>
      </c>
      <c r="G130" s="83">
        <f t="shared" si="4"/>
        <v>0.19999999999999996</v>
      </c>
      <c r="H130" s="84">
        <v>246</v>
      </c>
      <c r="I130" s="125">
        <f t="shared" si="5"/>
        <v>30000</v>
      </c>
    </row>
    <row r="131" spans="1:9" x14ac:dyDescent="0.25">
      <c r="A131" s="119">
        <v>2884</v>
      </c>
      <c r="B131" s="119">
        <v>2</v>
      </c>
      <c r="C131" s="85" t="s">
        <v>238</v>
      </c>
      <c r="D131" s="80">
        <v>15.055695655235866</v>
      </c>
      <c r="E131" s="81">
        <v>0.26126126126126126</v>
      </c>
      <c r="F131" s="82">
        <f t="shared" si="7"/>
        <v>0.6</v>
      </c>
      <c r="G131" s="83">
        <f t="shared" si="4"/>
        <v>0.4</v>
      </c>
      <c r="H131" s="84">
        <v>1435</v>
      </c>
      <c r="I131" s="125">
        <f t="shared" si="5"/>
        <v>57400</v>
      </c>
    </row>
    <row r="132" spans="1:9" x14ac:dyDescent="0.25">
      <c r="A132" s="119">
        <v>2891</v>
      </c>
      <c r="B132" s="119">
        <v>10</v>
      </c>
      <c r="C132" s="85" t="s">
        <v>239</v>
      </c>
      <c r="D132" s="80">
        <v>1.7009855391574089</v>
      </c>
      <c r="E132" s="81">
        <v>0.49185667752442996</v>
      </c>
      <c r="F132" s="82">
        <f t="shared" si="7"/>
        <v>0.7</v>
      </c>
      <c r="G132" s="83">
        <f t="shared" si="4"/>
        <v>0.30000000000000004</v>
      </c>
      <c r="H132" s="84">
        <v>310</v>
      </c>
      <c r="I132" s="125">
        <f t="shared" si="5"/>
        <v>30000</v>
      </c>
    </row>
    <row r="133" spans="1:9" x14ac:dyDescent="0.25">
      <c r="A133" s="119">
        <v>3647</v>
      </c>
      <c r="B133" s="119">
        <v>9</v>
      </c>
      <c r="C133" s="85" t="s">
        <v>240</v>
      </c>
      <c r="D133" s="80">
        <v>0.92702180860392391</v>
      </c>
      <c r="E133" s="81">
        <v>0.39504373177842567</v>
      </c>
      <c r="F133" s="82">
        <f t="shared" si="7"/>
        <v>0.7</v>
      </c>
      <c r="G133" s="83">
        <f t="shared" si="4"/>
        <v>0.30000000000000004</v>
      </c>
      <c r="H133" s="84">
        <v>695</v>
      </c>
      <c r="I133" s="125">
        <f t="shared" si="5"/>
        <v>30000</v>
      </c>
    </row>
    <row r="134" spans="1:9" x14ac:dyDescent="0.25">
      <c r="A134" s="119">
        <v>2912</v>
      </c>
      <c r="B134" s="119">
        <v>3</v>
      </c>
      <c r="C134" s="85" t="s">
        <v>241</v>
      </c>
      <c r="D134" s="80">
        <v>6.7983308737063792</v>
      </c>
      <c r="E134" s="81">
        <v>0.36203319502074688</v>
      </c>
      <c r="F134" s="82">
        <f t="shared" si="7"/>
        <v>0.7</v>
      </c>
      <c r="G134" s="83">
        <f t="shared" si="4"/>
        <v>0.30000000000000004</v>
      </c>
      <c r="H134" s="84">
        <v>971</v>
      </c>
      <c r="I134" s="125">
        <f t="shared" si="5"/>
        <v>38840</v>
      </c>
    </row>
    <row r="135" spans="1:9" x14ac:dyDescent="0.25">
      <c r="A135" s="119">
        <v>2940</v>
      </c>
      <c r="B135" s="119">
        <v>8</v>
      </c>
      <c r="C135" s="85" t="s">
        <v>242</v>
      </c>
      <c r="D135" s="80">
        <v>0.91235963631030559</v>
      </c>
      <c r="E135" s="81">
        <v>0.39344262295081966</v>
      </c>
      <c r="F135" s="82">
        <f t="shared" si="7"/>
        <v>0.7</v>
      </c>
      <c r="G135" s="83">
        <f t="shared" si="4"/>
        <v>0.30000000000000004</v>
      </c>
      <c r="H135" s="84">
        <v>221</v>
      </c>
      <c r="I135" s="125">
        <f t="shared" si="5"/>
        <v>30000</v>
      </c>
    </row>
    <row r="136" spans="1:9" x14ac:dyDescent="0.25">
      <c r="A136" s="119">
        <v>2961</v>
      </c>
      <c r="B136" s="119">
        <v>8</v>
      </c>
      <c r="C136" s="85" t="s">
        <v>243</v>
      </c>
      <c r="D136" s="80">
        <v>4.7881067064270351</v>
      </c>
      <c r="E136" s="81">
        <v>0.36855670103092786</v>
      </c>
      <c r="F136" s="82">
        <f t="shared" si="7"/>
        <v>0.7</v>
      </c>
      <c r="G136" s="83">
        <f t="shared" si="4"/>
        <v>0.30000000000000004</v>
      </c>
      <c r="H136" s="84">
        <v>420</v>
      </c>
      <c r="I136" s="125">
        <f t="shared" si="5"/>
        <v>30000</v>
      </c>
    </row>
    <row r="137" spans="1:9" x14ac:dyDescent="0.25">
      <c r="A137" s="119">
        <v>3087</v>
      </c>
      <c r="B137" s="119">
        <v>2</v>
      </c>
      <c r="C137" s="85" t="s">
        <v>244</v>
      </c>
      <c r="D137" s="80">
        <v>6.898774983881367</v>
      </c>
      <c r="E137" s="81">
        <v>0.42592592592592593</v>
      </c>
      <c r="F137" s="82">
        <f t="shared" si="7"/>
        <v>0.7</v>
      </c>
      <c r="G137" s="83">
        <f t="shared" si="4"/>
        <v>0.30000000000000004</v>
      </c>
      <c r="H137" s="84">
        <v>107</v>
      </c>
      <c r="I137" s="125">
        <f t="shared" si="5"/>
        <v>30000</v>
      </c>
    </row>
    <row r="138" spans="1:9" x14ac:dyDescent="0.25">
      <c r="A138" s="119">
        <v>3094</v>
      </c>
      <c r="B138" s="119">
        <v>2</v>
      </c>
      <c r="C138" s="85" t="s">
        <v>245</v>
      </c>
      <c r="D138" s="80">
        <v>5.002977963073258</v>
      </c>
      <c r="E138" s="81">
        <v>0.25641025641025639</v>
      </c>
      <c r="F138" s="82">
        <f t="shared" si="7"/>
        <v>0.6</v>
      </c>
      <c r="G138" s="83">
        <f t="shared" si="4"/>
        <v>0.4</v>
      </c>
      <c r="H138" s="84">
        <v>84</v>
      </c>
      <c r="I138" s="125">
        <f t="shared" si="5"/>
        <v>30000</v>
      </c>
    </row>
    <row r="139" spans="1:9" x14ac:dyDescent="0.25">
      <c r="A139" s="119">
        <v>3150</v>
      </c>
      <c r="B139" s="119">
        <v>5</v>
      </c>
      <c r="C139" s="85" t="s">
        <v>246</v>
      </c>
      <c r="D139" s="80">
        <v>15.918705569526976</v>
      </c>
      <c r="E139" s="81">
        <v>0.17236842105263159</v>
      </c>
      <c r="F139" s="82">
        <f t="shared" si="7"/>
        <v>0.5</v>
      </c>
      <c r="G139" s="83">
        <f t="shared" ref="G139:G202" si="8">1-F139</f>
        <v>0.5</v>
      </c>
      <c r="H139" s="84">
        <v>1558</v>
      </c>
      <c r="I139" s="125">
        <f t="shared" ref="I139:I202" si="9">IF(H139&lt;750,30000,IF(H139&gt;1500,60000,H139*40))</f>
        <v>60000</v>
      </c>
    </row>
    <row r="140" spans="1:9" x14ac:dyDescent="0.25">
      <c r="A140" s="119">
        <v>3171</v>
      </c>
      <c r="B140" s="119">
        <v>6</v>
      </c>
      <c r="C140" s="85" t="s">
        <v>247</v>
      </c>
      <c r="D140" s="80">
        <v>14.500440782090529</v>
      </c>
      <c r="E140" s="81">
        <v>0.21684414327202323</v>
      </c>
      <c r="F140" s="82">
        <f t="shared" si="7"/>
        <v>0.6</v>
      </c>
      <c r="G140" s="83">
        <f t="shared" si="8"/>
        <v>0.4</v>
      </c>
      <c r="H140" s="84">
        <v>1068</v>
      </c>
      <c r="I140" s="125">
        <f t="shared" si="9"/>
        <v>42720</v>
      </c>
    </row>
    <row r="141" spans="1:9" x14ac:dyDescent="0.25">
      <c r="A141" s="119">
        <v>3206</v>
      </c>
      <c r="B141" s="119">
        <v>10</v>
      </c>
      <c r="C141" s="85" t="s">
        <v>248</v>
      </c>
      <c r="D141" s="80">
        <v>4.6524038613059631</v>
      </c>
      <c r="E141" s="81">
        <v>0.45508982035928142</v>
      </c>
      <c r="F141" s="82">
        <f t="shared" si="7"/>
        <v>0.7</v>
      </c>
      <c r="G141" s="83">
        <f t="shared" si="8"/>
        <v>0.30000000000000004</v>
      </c>
      <c r="H141" s="84">
        <v>527</v>
      </c>
      <c r="I141" s="125">
        <f t="shared" si="9"/>
        <v>30000</v>
      </c>
    </row>
    <row r="142" spans="1:9" x14ac:dyDescent="0.25">
      <c r="A142" s="119">
        <v>3213</v>
      </c>
      <c r="B142" s="119">
        <v>11</v>
      </c>
      <c r="C142" s="85" t="s">
        <v>249</v>
      </c>
      <c r="D142" s="80">
        <v>4.6806028027555255</v>
      </c>
      <c r="E142" s="81">
        <v>0.40909090909090912</v>
      </c>
      <c r="F142" s="82">
        <f t="shared" si="7"/>
        <v>0.7</v>
      </c>
      <c r="G142" s="83">
        <f t="shared" si="8"/>
        <v>0.30000000000000004</v>
      </c>
      <c r="H142" s="84">
        <v>514</v>
      </c>
      <c r="I142" s="125">
        <f t="shared" si="9"/>
        <v>30000</v>
      </c>
    </row>
    <row r="143" spans="1:9" x14ac:dyDescent="0.25">
      <c r="A143" s="119">
        <v>3220</v>
      </c>
      <c r="B143" s="119">
        <v>7</v>
      </c>
      <c r="C143" s="85" t="s">
        <v>250</v>
      </c>
      <c r="D143" s="80">
        <v>11.134716168349497</v>
      </c>
      <c r="E143" s="81">
        <v>0.17576703068122726</v>
      </c>
      <c r="F143" s="82">
        <f t="shared" si="7"/>
        <v>0.5</v>
      </c>
      <c r="G143" s="83">
        <f t="shared" si="8"/>
        <v>0.5</v>
      </c>
      <c r="H143" s="84">
        <v>1915</v>
      </c>
      <c r="I143" s="125">
        <f t="shared" si="9"/>
        <v>60000</v>
      </c>
    </row>
    <row r="144" spans="1:9" x14ac:dyDescent="0.25">
      <c r="A144" s="119">
        <v>3276</v>
      </c>
      <c r="B144" s="119">
        <v>6</v>
      </c>
      <c r="C144" s="85" t="s">
        <v>251</v>
      </c>
      <c r="D144" s="80">
        <v>7.0241343215957377</v>
      </c>
      <c r="E144" s="81">
        <v>0.36130867709815079</v>
      </c>
      <c r="F144" s="82">
        <f t="shared" si="7"/>
        <v>0.7</v>
      </c>
      <c r="G144" s="83">
        <f t="shared" si="8"/>
        <v>0.30000000000000004</v>
      </c>
      <c r="H144" s="84">
        <v>775</v>
      </c>
      <c r="I144" s="125">
        <f t="shared" si="9"/>
        <v>31000</v>
      </c>
    </row>
    <row r="145" spans="1:9" x14ac:dyDescent="0.25">
      <c r="A145" s="119">
        <v>3297</v>
      </c>
      <c r="B145" s="119">
        <v>12</v>
      </c>
      <c r="C145" s="85" t="s">
        <v>252</v>
      </c>
      <c r="D145" s="80">
        <v>2.8694098024136938</v>
      </c>
      <c r="E145" s="81">
        <v>0.31575037147102525</v>
      </c>
      <c r="F145" s="82">
        <f t="shared" si="7"/>
        <v>0.6</v>
      </c>
      <c r="G145" s="83">
        <f t="shared" si="8"/>
        <v>0.4</v>
      </c>
      <c r="H145" s="84">
        <v>1278</v>
      </c>
      <c r="I145" s="125">
        <f t="shared" si="9"/>
        <v>51120</v>
      </c>
    </row>
    <row r="146" spans="1:9" x14ac:dyDescent="0.25">
      <c r="A146" s="119">
        <v>3304</v>
      </c>
      <c r="B146" s="119">
        <v>9</v>
      </c>
      <c r="C146" s="85" t="s">
        <v>253</v>
      </c>
      <c r="D146" s="80">
        <v>6.3474793838129111</v>
      </c>
      <c r="E146" s="81">
        <v>0.1636615811373093</v>
      </c>
      <c r="F146" s="82">
        <f t="shared" si="7"/>
        <v>0.5</v>
      </c>
      <c r="G146" s="83">
        <f t="shared" si="8"/>
        <v>0.5</v>
      </c>
      <c r="H146" s="84">
        <v>664</v>
      </c>
      <c r="I146" s="125">
        <f t="shared" si="9"/>
        <v>30000</v>
      </c>
    </row>
    <row r="147" spans="1:9" x14ac:dyDescent="0.25">
      <c r="A147" s="119">
        <v>3318</v>
      </c>
      <c r="B147" s="119">
        <v>8</v>
      </c>
      <c r="C147" s="85" t="s">
        <v>254</v>
      </c>
      <c r="D147" s="80">
        <v>3.9921041371294708</v>
      </c>
      <c r="E147" s="81">
        <v>0.5130434782608696</v>
      </c>
      <c r="F147" s="82">
        <f t="shared" si="7"/>
        <v>0.8</v>
      </c>
      <c r="G147" s="83">
        <f t="shared" si="8"/>
        <v>0.19999999999999996</v>
      </c>
      <c r="H147" s="84">
        <v>507</v>
      </c>
      <c r="I147" s="125">
        <f t="shared" si="9"/>
        <v>30000</v>
      </c>
    </row>
    <row r="148" spans="1:9" x14ac:dyDescent="0.25">
      <c r="A148" s="119">
        <v>3325</v>
      </c>
      <c r="B148" s="119">
        <v>6</v>
      </c>
      <c r="C148" s="85" t="s">
        <v>255</v>
      </c>
      <c r="D148" s="80">
        <v>4.3608440526102319</v>
      </c>
      <c r="E148" s="81">
        <v>0.34317343173431736</v>
      </c>
      <c r="F148" s="82">
        <f t="shared" si="7"/>
        <v>0.6</v>
      </c>
      <c r="G148" s="83">
        <f t="shared" si="8"/>
        <v>0.4</v>
      </c>
      <c r="H148" s="84">
        <v>834</v>
      </c>
      <c r="I148" s="125">
        <f t="shared" si="9"/>
        <v>33360</v>
      </c>
    </row>
    <row r="149" spans="1:9" x14ac:dyDescent="0.25">
      <c r="A149" s="119">
        <v>3360</v>
      </c>
      <c r="B149" s="119">
        <v>5</v>
      </c>
      <c r="C149" s="85" t="s">
        <v>256</v>
      </c>
      <c r="D149" s="80">
        <v>7.1070467753483024</v>
      </c>
      <c r="E149" s="81">
        <v>0.54021447721179627</v>
      </c>
      <c r="F149" s="82">
        <f t="shared" si="7"/>
        <v>0.8</v>
      </c>
      <c r="G149" s="83">
        <f t="shared" si="8"/>
        <v>0.19999999999999996</v>
      </c>
      <c r="H149" s="84">
        <v>1477</v>
      </c>
      <c r="I149" s="125">
        <f t="shared" si="9"/>
        <v>59080</v>
      </c>
    </row>
    <row r="150" spans="1:9" x14ac:dyDescent="0.25">
      <c r="A150" s="119">
        <v>3367</v>
      </c>
      <c r="B150" s="119">
        <v>6</v>
      </c>
      <c r="C150" s="85" t="s">
        <v>257</v>
      </c>
      <c r="D150" s="80">
        <v>11.547665745978357</v>
      </c>
      <c r="E150" s="81">
        <v>0.26960352422907491</v>
      </c>
      <c r="F150" s="82">
        <f t="shared" si="7"/>
        <v>0.6</v>
      </c>
      <c r="G150" s="83">
        <f t="shared" si="8"/>
        <v>0.4</v>
      </c>
      <c r="H150" s="84">
        <v>1117</v>
      </c>
      <c r="I150" s="125">
        <f t="shared" si="9"/>
        <v>44680</v>
      </c>
    </row>
    <row r="151" spans="1:9" x14ac:dyDescent="0.25">
      <c r="A151" s="119">
        <v>3409</v>
      </c>
      <c r="B151" s="119">
        <v>10</v>
      </c>
      <c r="C151" s="85" t="s">
        <v>258</v>
      </c>
      <c r="D151" s="80">
        <v>6.0997358749806079</v>
      </c>
      <c r="E151" s="81">
        <v>0.28230616302186878</v>
      </c>
      <c r="F151" s="82">
        <f t="shared" si="7"/>
        <v>0.6</v>
      </c>
      <c r="G151" s="83">
        <f t="shared" si="8"/>
        <v>0.4</v>
      </c>
      <c r="H151" s="84">
        <v>2140</v>
      </c>
      <c r="I151" s="125">
        <f t="shared" si="9"/>
        <v>60000</v>
      </c>
    </row>
    <row r="152" spans="1:9" x14ac:dyDescent="0.25">
      <c r="A152" s="119">
        <v>3427</v>
      </c>
      <c r="B152" s="119">
        <v>12</v>
      </c>
      <c r="C152" s="85" t="s">
        <v>259</v>
      </c>
      <c r="D152" s="80">
        <v>1.4617165772345881</v>
      </c>
      <c r="E152" s="81">
        <v>0.58510638297872342</v>
      </c>
      <c r="F152" s="82">
        <f t="shared" si="7"/>
        <v>0.8</v>
      </c>
      <c r="G152" s="83">
        <f t="shared" si="8"/>
        <v>0.19999999999999996</v>
      </c>
      <c r="H152" s="84">
        <v>295</v>
      </c>
      <c r="I152" s="125">
        <f t="shared" si="9"/>
        <v>30000</v>
      </c>
    </row>
    <row r="153" spans="1:9" x14ac:dyDescent="0.25">
      <c r="A153" s="119">
        <v>3428</v>
      </c>
      <c r="B153" s="119">
        <v>4</v>
      </c>
      <c r="C153" s="85" t="s">
        <v>260</v>
      </c>
      <c r="D153" s="80">
        <v>4.1192823107050591</v>
      </c>
      <c r="E153" s="81">
        <v>0.3970976253298153</v>
      </c>
      <c r="F153" s="82">
        <f t="shared" si="7"/>
        <v>0.7</v>
      </c>
      <c r="G153" s="83">
        <f t="shared" si="8"/>
        <v>0.30000000000000004</v>
      </c>
      <c r="H153" s="84">
        <v>800</v>
      </c>
      <c r="I153" s="125">
        <f t="shared" si="9"/>
        <v>32000</v>
      </c>
    </row>
    <row r="154" spans="1:9" x14ac:dyDescent="0.25">
      <c r="A154" s="119">
        <v>3434</v>
      </c>
      <c r="B154" s="119">
        <v>8</v>
      </c>
      <c r="C154" s="85" t="s">
        <v>261</v>
      </c>
      <c r="D154" s="80">
        <v>2.4917558948445131</v>
      </c>
      <c r="E154" s="81">
        <v>0.88109393579072537</v>
      </c>
      <c r="F154" s="82">
        <f t="shared" si="7"/>
        <v>0.85</v>
      </c>
      <c r="G154" s="83">
        <f t="shared" si="8"/>
        <v>0.15000000000000002</v>
      </c>
      <c r="H154" s="84">
        <v>915</v>
      </c>
      <c r="I154" s="125">
        <f t="shared" si="9"/>
        <v>36600</v>
      </c>
    </row>
    <row r="155" spans="1:9" x14ac:dyDescent="0.25">
      <c r="A155" s="119">
        <v>3444</v>
      </c>
      <c r="B155" s="119">
        <v>11</v>
      </c>
      <c r="C155" s="85" t="s">
        <v>262</v>
      </c>
      <c r="D155" s="80">
        <v>13.469689623856521</v>
      </c>
      <c r="E155" s="81">
        <v>0.32424242424242422</v>
      </c>
      <c r="F155" s="82">
        <f t="shared" si="7"/>
        <v>0.6</v>
      </c>
      <c r="G155" s="83">
        <f t="shared" si="8"/>
        <v>0.4</v>
      </c>
      <c r="H155" s="84">
        <v>3388</v>
      </c>
      <c r="I155" s="125">
        <f t="shared" si="9"/>
        <v>60000</v>
      </c>
    </row>
    <row r="156" spans="1:9" x14ac:dyDescent="0.25">
      <c r="A156" s="119">
        <v>3484</v>
      </c>
      <c r="B156" s="119">
        <v>12</v>
      </c>
      <c r="C156" s="85" t="s">
        <v>263</v>
      </c>
      <c r="D156" s="80">
        <v>0.79628660741824653</v>
      </c>
      <c r="E156" s="81">
        <v>0.54794520547945202</v>
      </c>
      <c r="F156" s="82">
        <f t="shared" si="7"/>
        <v>0.8</v>
      </c>
      <c r="G156" s="83">
        <f t="shared" si="8"/>
        <v>0.19999999999999996</v>
      </c>
      <c r="H156" s="84">
        <v>147</v>
      </c>
      <c r="I156" s="125">
        <f t="shared" si="9"/>
        <v>30000</v>
      </c>
    </row>
    <row r="157" spans="1:9" x14ac:dyDescent="0.25">
      <c r="A157" s="119">
        <v>3500</v>
      </c>
      <c r="B157" s="119">
        <v>9</v>
      </c>
      <c r="C157" s="85" t="s">
        <v>264</v>
      </c>
      <c r="D157" s="80">
        <v>4.7434475741485267</v>
      </c>
      <c r="E157" s="81">
        <v>0.36252670125114433</v>
      </c>
      <c r="F157" s="82">
        <f t="shared" si="7"/>
        <v>0.7</v>
      </c>
      <c r="G157" s="83">
        <f t="shared" si="8"/>
        <v>0.30000000000000004</v>
      </c>
      <c r="H157" s="84">
        <v>2707</v>
      </c>
      <c r="I157" s="125">
        <f t="shared" si="9"/>
        <v>60000</v>
      </c>
    </row>
    <row r="158" spans="1:9" x14ac:dyDescent="0.25">
      <c r="A158" s="119">
        <v>3633</v>
      </c>
      <c r="B158" s="119">
        <v>3</v>
      </c>
      <c r="C158" s="85" t="s">
        <v>265</v>
      </c>
      <c r="D158" s="80">
        <v>5.1075217465289082</v>
      </c>
      <c r="E158" s="81">
        <v>0.24123422159887797</v>
      </c>
      <c r="F158" s="82">
        <f t="shared" si="7"/>
        <v>0.6</v>
      </c>
      <c r="G158" s="83">
        <f t="shared" si="8"/>
        <v>0.4</v>
      </c>
      <c r="H158" s="84">
        <v>686</v>
      </c>
      <c r="I158" s="125">
        <f t="shared" si="9"/>
        <v>30000</v>
      </c>
    </row>
    <row r="159" spans="1:9" x14ac:dyDescent="0.25">
      <c r="A159" s="119">
        <v>3640</v>
      </c>
      <c r="B159" s="119">
        <v>9</v>
      </c>
      <c r="C159" s="85" t="s">
        <v>266</v>
      </c>
      <c r="D159" s="80">
        <v>2.1828814034525577</v>
      </c>
      <c r="E159" s="81">
        <v>0.37279151943462896</v>
      </c>
      <c r="F159" s="82">
        <f t="shared" si="7"/>
        <v>0.7</v>
      </c>
      <c r="G159" s="83">
        <f t="shared" si="8"/>
        <v>0.30000000000000004</v>
      </c>
      <c r="H159" s="84">
        <v>545</v>
      </c>
      <c r="I159" s="125">
        <f t="shared" si="9"/>
        <v>30000</v>
      </c>
    </row>
    <row r="160" spans="1:9" x14ac:dyDescent="0.25">
      <c r="A160" s="119">
        <v>3661</v>
      </c>
      <c r="B160" s="119">
        <v>7</v>
      </c>
      <c r="C160" s="85" t="s">
        <v>267</v>
      </c>
      <c r="D160" s="80">
        <v>8.0910397761471238</v>
      </c>
      <c r="E160" s="81">
        <v>0.23584905660377359</v>
      </c>
      <c r="F160" s="82">
        <f t="shared" si="7"/>
        <v>0.6</v>
      </c>
      <c r="G160" s="83">
        <f t="shared" si="8"/>
        <v>0.4</v>
      </c>
      <c r="H160" s="84">
        <v>824</v>
      </c>
      <c r="I160" s="125">
        <f t="shared" si="9"/>
        <v>32960</v>
      </c>
    </row>
    <row r="161" spans="1:9" x14ac:dyDescent="0.25">
      <c r="A161" s="119">
        <v>3668</v>
      </c>
      <c r="B161" s="119">
        <v>10</v>
      </c>
      <c r="C161" s="85" t="s">
        <v>268</v>
      </c>
      <c r="D161" s="80">
        <v>4.9155981488593063</v>
      </c>
      <c r="E161" s="81">
        <v>0.35676251331203407</v>
      </c>
      <c r="F161" s="82">
        <f t="shared" si="7"/>
        <v>0.7</v>
      </c>
      <c r="G161" s="83">
        <f t="shared" si="8"/>
        <v>0.30000000000000004</v>
      </c>
      <c r="H161" s="84">
        <v>915</v>
      </c>
      <c r="I161" s="125">
        <f t="shared" si="9"/>
        <v>36600</v>
      </c>
    </row>
    <row r="162" spans="1:9" x14ac:dyDescent="0.25">
      <c r="A162" s="119">
        <v>3682</v>
      </c>
      <c r="B162" s="119">
        <v>2</v>
      </c>
      <c r="C162" s="85" t="s">
        <v>269</v>
      </c>
      <c r="D162" s="80">
        <v>15.95634748615003</v>
      </c>
      <c r="E162" s="81">
        <v>0.36632016632016634</v>
      </c>
      <c r="F162" s="82">
        <f t="shared" si="7"/>
        <v>0.7</v>
      </c>
      <c r="G162" s="83">
        <f t="shared" si="8"/>
        <v>0.30000000000000004</v>
      </c>
      <c r="H162" s="84">
        <v>2526</v>
      </c>
      <c r="I162" s="125">
        <f t="shared" si="9"/>
        <v>60000</v>
      </c>
    </row>
    <row r="163" spans="1:9" x14ac:dyDescent="0.25">
      <c r="A163" s="119">
        <v>3689</v>
      </c>
      <c r="B163" s="119">
        <v>5</v>
      </c>
      <c r="C163" s="85" t="s">
        <v>270</v>
      </c>
      <c r="D163" s="80">
        <v>4.0666332869757671</v>
      </c>
      <c r="E163" s="81">
        <v>0.43446244477172313</v>
      </c>
      <c r="F163" s="82">
        <f t="shared" si="7"/>
        <v>0.7</v>
      </c>
      <c r="G163" s="83">
        <f t="shared" si="8"/>
        <v>0.30000000000000004</v>
      </c>
      <c r="H163" s="84">
        <v>722</v>
      </c>
      <c r="I163" s="125">
        <f t="shared" si="9"/>
        <v>30000</v>
      </c>
    </row>
    <row r="164" spans="1:9" x14ac:dyDescent="0.25">
      <c r="A164" s="119">
        <v>3696</v>
      </c>
      <c r="B164" s="119">
        <v>2</v>
      </c>
      <c r="C164" s="85" t="s">
        <v>271</v>
      </c>
      <c r="D164" s="80">
        <v>6.1656988897547329</v>
      </c>
      <c r="E164" s="81">
        <v>0.32840236686390534</v>
      </c>
      <c r="F164" s="82">
        <f t="shared" si="7"/>
        <v>0.6</v>
      </c>
      <c r="G164" s="83">
        <f t="shared" si="8"/>
        <v>0.4</v>
      </c>
      <c r="H164" s="84">
        <v>391</v>
      </c>
      <c r="I164" s="125">
        <f t="shared" si="9"/>
        <v>30000</v>
      </c>
    </row>
    <row r="165" spans="1:9" x14ac:dyDescent="0.25">
      <c r="A165" s="119">
        <v>3787</v>
      </c>
      <c r="B165" s="119">
        <v>9</v>
      </c>
      <c r="C165" s="85" t="s">
        <v>272</v>
      </c>
      <c r="D165" s="80">
        <v>8.6667720361285205</v>
      </c>
      <c r="E165" s="81">
        <v>0.23544051767048282</v>
      </c>
      <c r="F165" s="82">
        <v>0.5</v>
      </c>
      <c r="G165" s="83">
        <f t="shared" si="8"/>
        <v>0.5</v>
      </c>
      <c r="H165" s="84">
        <v>2032</v>
      </c>
      <c r="I165" s="125">
        <f t="shared" si="9"/>
        <v>60000</v>
      </c>
    </row>
    <row r="166" spans="1:9" x14ac:dyDescent="0.25">
      <c r="A166" s="119">
        <v>3871</v>
      </c>
      <c r="B166" s="119">
        <v>5</v>
      </c>
      <c r="C166" s="85" t="s">
        <v>273</v>
      </c>
      <c r="D166" s="80">
        <v>3.0092092862893942</v>
      </c>
      <c r="E166" s="81">
        <v>0.56268656716417909</v>
      </c>
      <c r="F166" s="82">
        <f t="shared" ref="F166:F229" si="10">IF(E166&lt;0.01,0.25,(IF(E166&lt;0.2,0.5,(IF(E166&lt;0.35,0.6,(IF(E166&lt;0.5,0.7,(IF(E166&lt;0.75,0.8,0.85)))))))))</f>
        <v>0.8</v>
      </c>
      <c r="G166" s="83">
        <f t="shared" si="8"/>
        <v>0.19999999999999996</v>
      </c>
      <c r="H166" s="84">
        <v>712</v>
      </c>
      <c r="I166" s="125">
        <f t="shared" si="9"/>
        <v>30000</v>
      </c>
    </row>
    <row r="167" spans="1:9" x14ac:dyDescent="0.25">
      <c r="A167" s="119">
        <v>3899</v>
      </c>
      <c r="B167" s="119">
        <v>10</v>
      </c>
      <c r="C167" s="85" t="s">
        <v>274</v>
      </c>
      <c r="D167" s="80">
        <v>3.377772585798744</v>
      </c>
      <c r="E167" s="81">
        <v>0.4130663856691254</v>
      </c>
      <c r="F167" s="82">
        <f t="shared" si="10"/>
        <v>0.7</v>
      </c>
      <c r="G167" s="83">
        <f t="shared" si="8"/>
        <v>0.30000000000000004</v>
      </c>
      <c r="H167" s="84">
        <v>945</v>
      </c>
      <c r="I167" s="125">
        <f t="shared" si="9"/>
        <v>37800</v>
      </c>
    </row>
    <row r="168" spans="1:9" x14ac:dyDescent="0.25">
      <c r="A168" s="119">
        <v>3906</v>
      </c>
      <c r="B168" s="119">
        <v>5</v>
      </c>
      <c r="C168" s="85" t="s">
        <v>275</v>
      </c>
      <c r="D168" s="80">
        <v>7.2812131017684312</v>
      </c>
      <c r="E168" s="81">
        <v>0.41195741195741198</v>
      </c>
      <c r="F168" s="82">
        <f t="shared" si="10"/>
        <v>0.7</v>
      </c>
      <c r="G168" s="83">
        <f t="shared" si="8"/>
        <v>0.30000000000000004</v>
      </c>
      <c r="H168" s="84">
        <v>1178</v>
      </c>
      <c r="I168" s="125">
        <f t="shared" si="9"/>
        <v>47120</v>
      </c>
    </row>
    <row r="169" spans="1:9" x14ac:dyDescent="0.25">
      <c r="A169" s="119">
        <v>3920</v>
      </c>
      <c r="B169" s="119">
        <v>10</v>
      </c>
      <c r="C169" s="85" t="s">
        <v>276</v>
      </c>
      <c r="D169" s="80">
        <v>3.3883978448134089</v>
      </c>
      <c r="E169" s="81">
        <v>0.48511904761904762</v>
      </c>
      <c r="F169" s="82">
        <f t="shared" si="10"/>
        <v>0.7</v>
      </c>
      <c r="G169" s="83">
        <f t="shared" si="8"/>
        <v>0.30000000000000004</v>
      </c>
      <c r="H169" s="84">
        <v>298</v>
      </c>
      <c r="I169" s="125">
        <f t="shared" si="9"/>
        <v>30000</v>
      </c>
    </row>
    <row r="170" spans="1:9" x14ac:dyDescent="0.25">
      <c r="A170" s="119">
        <v>3934</v>
      </c>
      <c r="B170" s="119">
        <v>2</v>
      </c>
      <c r="C170" s="85" t="s">
        <v>277</v>
      </c>
      <c r="D170" s="80">
        <v>11.254452906595045</v>
      </c>
      <c r="E170" s="81">
        <v>0.19732785200411099</v>
      </c>
      <c r="F170" s="82">
        <f t="shared" si="10"/>
        <v>0.5</v>
      </c>
      <c r="G170" s="83">
        <f t="shared" si="8"/>
        <v>0.5</v>
      </c>
      <c r="H170" s="84">
        <v>894</v>
      </c>
      <c r="I170" s="125">
        <f t="shared" si="9"/>
        <v>35760</v>
      </c>
    </row>
    <row r="171" spans="1:9" x14ac:dyDescent="0.25">
      <c r="A171" s="119">
        <v>3941</v>
      </c>
      <c r="B171" s="119">
        <v>7</v>
      </c>
      <c r="C171" s="85" t="s">
        <v>278</v>
      </c>
      <c r="D171" s="80">
        <v>8.3079236257635607</v>
      </c>
      <c r="E171" s="81">
        <v>0.20867959372114497</v>
      </c>
      <c r="F171" s="82">
        <f t="shared" si="10"/>
        <v>0.6</v>
      </c>
      <c r="G171" s="83">
        <f t="shared" si="8"/>
        <v>0.4</v>
      </c>
      <c r="H171" s="84">
        <v>1169</v>
      </c>
      <c r="I171" s="125">
        <f t="shared" si="9"/>
        <v>46760</v>
      </c>
    </row>
    <row r="172" spans="1:9" x14ac:dyDescent="0.25">
      <c r="A172" s="119">
        <v>3948</v>
      </c>
      <c r="B172" s="119">
        <v>5</v>
      </c>
      <c r="C172" s="85" t="s">
        <v>279</v>
      </c>
      <c r="D172" s="80">
        <v>5.2255113674548745</v>
      </c>
      <c r="E172" s="81">
        <v>0.48006379585326953</v>
      </c>
      <c r="F172" s="82">
        <f t="shared" si="10"/>
        <v>0.7</v>
      </c>
      <c r="G172" s="83">
        <f t="shared" si="8"/>
        <v>0.30000000000000004</v>
      </c>
      <c r="H172" s="84">
        <v>595</v>
      </c>
      <c r="I172" s="125">
        <f t="shared" si="9"/>
        <v>30000</v>
      </c>
    </row>
    <row r="173" spans="1:9" x14ac:dyDescent="0.25">
      <c r="A173" s="119">
        <v>3955</v>
      </c>
      <c r="B173" s="119">
        <v>6</v>
      </c>
      <c r="C173" s="85" t="s">
        <v>280</v>
      </c>
      <c r="D173" s="80">
        <v>15.703129675219611</v>
      </c>
      <c r="E173" s="81">
        <v>0.34584221748400851</v>
      </c>
      <c r="F173" s="82">
        <f t="shared" si="10"/>
        <v>0.6</v>
      </c>
      <c r="G173" s="83">
        <f t="shared" si="8"/>
        <v>0.4</v>
      </c>
      <c r="H173" s="84">
        <v>2423</v>
      </c>
      <c r="I173" s="125">
        <f t="shared" si="9"/>
        <v>60000</v>
      </c>
    </row>
    <row r="174" spans="1:9" x14ac:dyDescent="0.25">
      <c r="A174" s="119">
        <v>3969</v>
      </c>
      <c r="B174" s="119">
        <v>8</v>
      </c>
      <c r="C174" s="85" t="s">
        <v>281</v>
      </c>
      <c r="D174" s="80">
        <v>5.1572572679370801</v>
      </c>
      <c r="E174" s="81">
        <v>0.42139737991266374</v>
      </c>
      <c r="F174" s="82">
        <f t="shared" si="10"/>
        <v>0.7</v>
      </c>
      <c r="G174" s="83">
        <f t="shared" si="8"/>
        <v>0.30000000000000004</v>
      </c>
      <c r="H174" s="84">
        <v>368</v>
      </c>
      <c r="I174" s="125">
        <f t="shared" si="9"/>
        <v>30000</v>
      </c>
    </row>
    <row r="175" spans="1:9" x14ac:dyDescent="0.25">
      <c r="A175" s="119">
        <v>4690</v>
      </c>
      <c r="B175" s="119">
        <v>2</v>
      </c>
      <c r="C175" s="85" t="s">
        <v>282</v>
      </c>
      <c r="D175" s="80">
        <v>9.6842105263157894</v>
      </c>
      <c r="E175" s="81">
        <v>0.11627906976744186</v>
      </c>
      <c r="F175" s="82">
        <f t="shared" si="10"/>
        <v>0.5</v>
      </c>
      <c r="G175" s="83">
        <f t="shared" si="8"/>
        <v>0.5</v>
      </c>
      <c r="H175" s="84">
        <v>184</v>
      </c>
      <c r="I175" s="125">
        <f t="shared" si="9"/>
        <v>30000</v>
      </c>
    </row>
    <row r="176" spans="1:9" x14ac:dyDescent="0.25">
      <c r="A176" s="119">
        <v>2016</v>
      </c>
      <c r="B176" s="119">
        <v>3</v>
      </c>
      <c r="C176" s="85" t="s">
        <v>283</v>
      </c>
      <c r="D176" s="80">
        <v>3.1339015939959198</v>
      </c>
      <c r="E176" s="81">
        <v>0.51315789473684215</v>
      </c>
      <c r="F176" s="82">
        <f t="shared" si="10"/>
        <v>0.8</v>
      </c>
      <c r="G176" s="83">
        <f t="shared" si="8"/>
        <v>0.19999999999999996</v>
      </c>
      <c r="H176" s="84">
        <v>466</v>
      </c>
      <c r="I176" s="125">
        <f t="shared" si="9"/>
        <v>30000</v>
      </c>
    </row>
    <row r="177" spans="1:9" x14ac:dyDescent="0.25">
      <c r="A177" s="119">
        <v>616</v>
      </c>
      <c r="B177" s="119">
        <v>9</v>
      </c>
      <c r="C177" s="85" t="s">
        <v>284</v>
      </c>
      <c r="D177" s="80">
        <v>0.55701919458035376</v>
      </c>
      <c r="E177" s="81">
        <v>0.37341772151898733</v>
      </c>
      <c r="F177" s="82">
        <f t="shared" si="10"/>
        <v>0.7</v>
      </c>
      <c r="G177" s="83">
        <f t="shared" si="8"/>
        <v>0.30000000000000004</v>
      </c>
      <c r="H177" s="84">
        <v>148</v>
      </c>
      <c r="I177" s="125">
        <f t="shared" si="9"/>
        <v>30000</v>
      </c>
    </row>
    <row r="178" spans="1:9" x14ac:dyDescent="0.25">
      <c r="A178" s="119">
        <v>1945</v>
      </c>
      <c r="B178" s="119">
        <v>1</v>
      </c>
      <c r="C178" s="85" t="s">
        <v>285</v>
      </c>
      <c r="D178" s="80">
        <v>13.068502516664742</v>
      </c>
      <c r="E178" s="81">
        <v>0.12228260869565218</v>
      </c>
      <c r="F178" s="82">
        <f t="shared" si="10"/>
        <v>0.5</v>
      </c>
      <c r="G178" s="83">
        <f t="shared" si="8"/>
        <v>0.5</v>
      </c>
      <c r="H178" s="84">
        <v>823</v>
      </c>
      <c r="I178" s="125">
        <f t="shared" si="9"/>
        <v>32920</v>
      </c>
    </row>
    <row r="179" spans="1:9" x14ac:dyDescent="0.25">
      <c r="A179" s="119">
        <v>1526</v>
      </c>
      <c r="B179" s="119">
        <v>9</v>
      </c>
      <c r="C179" s="85" t="s">
        <v>286</v>
      </c>
      <c r="D179" s="80">
        <v>2.7768676708421309</v>
      </c>
      <c r="E179" s="81">
        <v>0.38922610015174508</v>
      </c>
      <c r="F179" s="82">
        <f t="shared" si="10"/>
        <v>0.7</v>
      </c>
      <c r="G179" s="83">
        <f t="shared" si="8"/>
        <v>0.30000000000000004</v>
      </c>
      <c r="H179" s="84">
        <v>1316</v>
      </c>
      <c r="I179" s="125">
        <f t="shared" si="9"/>
        <v>52640</v>
      </c>
    </row>
    <row r="180" spans="1:9" x14ac:dyDescent="0.25">
      <c r="A180" s="119">
        <v>3654</v>
      </c>
      <c r="B180" s="119">
        <v>12</v>
      </c>
      <c r="C180" s="85" t="s">
        <v>287</v>
      </c>
      <c r="D180" s="80">
        <v>0.8786197203047641</v>
      </c>
      <c r="E180" s="81">
        <v>0.43729903536977494</v>
      </c>
      <c r="F180" s="82">
        <f t="shared" si="10"/>
        <v>0.7</v>
      </c>
      <c r="G180" s="83">
        <f t="shared" si="8"/>
        <v>0.30000000000000004</v>
      </c>
      <c r="H180" s="84">
        <v>368</v>
      </c>
      <c r="I180" s="125">
        <f t="shared" si="9"/>
        <v>30000</v>
      </c>
    </row>
    <row r="181" spans="1:9" x14ac:dyDescent="0.25">
      <c r="A181" s="119">
        <v>3990</v>
      </c>
      <c r="B181" s="119">
        <v>4</v>
      </c>
      <c r="C181" s="85" t="s">
        <v>288</v>
      </c>
      <c r="D181" s="80">
        <v>4.5226770114337249</v>
      </c>
      <c r="E181" s="81">
        <v>0.53902798232695137</v>
      </c>
      <c r="F181" s="82">
        <f t="shared" si="10"/>
        <v>0.8</v>
      </c>
      <c r="G181" s="83">
        <f t="shared" si="8"/>
        <v>0.19999999999999996</v>
      </c>
      <c r="H181" s="84">
        <v>680</v>
      </c>
      <c r="I181" s="125">
        <f t="shared" si="9"/>
        <v>30000</v>
      </c>
    </row>
    <row r="182" spans="1:9" x14ac:dyDescent="0.25">
      <c r="A182" s="119">
        <v>4011</v>
      </c>
      <c r="B182" s="119">
        <v>2</v>
      </c>
      <c r="C182" s="85" t="s">
        <v>289</v>
      </c>
      <c r="D182" s="80">
        <v>7.833333333333333</v>
      </c>
      <c r="E182" s="81">
        <v>0.15555555555555556</v>
      </c>
      <c r="F182" s="82">
        <f t="shared" si="10"/>
        <v>0.5</v>
      </c>
      <c r="G182" s="83">
        <f t="shared" si="8"/>
        <v>0.5</v>
      </c>
      <c r="H182" s="84">
        <v>94</v>
      </c>
      <c r="I182" s="125">
        <f t="shared" si="9"/>
        <v>30000</v>
      </c>
    </row>
    <row r="183" spans="1:9" x14ac:dyDescent="0.25">
      <c r="A183" s="119">
        <v>4025</v>
      </c>
      <c r="B183" s="119">
        <v>6</v>
      </c>
      <c r="C183" s="85" t="s">
        <v>290</v>
      </c>
      <c r="D183" s="80">
        <v>8.1104387238949904</v>
      </c>
      <c r="E183" s="81">
        <v>0.23357664233576642</v>
      </c>
      <c r="F183" s="82">
        <f t="shared" si="10"/>
        <v>0.6</v>
      </c>
      <c r="G183" s="83">
        <f t="shared" si="8"/>
        <v>0.4</v>
      </c>
      <c r="H183" s="84">
        <v>506</v>
      </c>
      <c r="I183" s="125">
        <f t="shared" si="9"/>
        <v>30000</v>
      </c>
    </row>
    <row r="184" spans="1:9" x14ac:dyDescent="0.25">
      <c r="A184" s="119">
        <v>4067</v>
      </c>
      <c r="B184" s="119">
        <v>8</v>
      </c>
      <c r="C184" s="85" t="s">
        <v>291</v>
      </c>
      <c r="D184" s="80">
        <v>11.247989990890744</v>
      </c>
      <c r="E184" s="81">
        <v>0.43981042654028435</v>
      </c>
      <c r="F184" s="82">
        <f t="shared" si="10"/>
        <v>0.7</v>
      </c>
      <c r="G184" s="83">
        <f t="shared" si="8"/>
        <v>0.30000000000000004</v>
      </c>
      <c r="H184" s="84">
        <v>1121</v>
      </c>
      <c r="I184" s="125">
        <f t="shared" si="9"/>
        <v>44840</v>
      </c>
    </row>
    <row r="185" spans="1:9" x14ac:dyDescent="0.25">
      <c r="A185" s="119">
        <v>4074</v>
      </c>
      <c r="B185" s="119">
        <v>8</v>
      </c>
      <c r="C185" s="85" t="s">
        <v>292</v>
      </c>
      <c r="D185" s="80">
        <v>10.191513358099426</v>
      </c>
      <c r="E185" s="81">
        <v>0.30874785591766724</v>
      </c>
      <c r="F185" s="82">
        <f t="shared" si="10"/>
        <v>0.6</v>
      </c>
      <c r="G185" s="83">
        <f t="shared" si="8"/>
        <v>0.4</v>
      </c>
      <c r="H185" s="84">
        <v>1817</v>
      </c>
      <c r="I185" s="125">
        <f t="shared" si="9"/>
        <v>60000</v>
      </c>
    </row>
    <row r="186" spans="1:9" x14ac:dyDescent="0.25">
      <c r="A186" s="119">
        <v>4088</v>
      </c>
      <c r="B186" s="119">
        <v>6</v>
      </c>
      <c r="C186" s="85" t="s">
        <v>293</v>
      </c>
      <c r="D186" s="80">
        <v>13.725859083288208</v>
      </c>
      <c r="E186" s="81">
        <v>0.27479674796747966</v>
      </c>
      <c r="F186" s="82">
        <f t="shared" si="10"/>
        <v>0.6</v>
      </c>
      <c r="G186" s="83">
        <f t="shared" si="8"/>
        <v>0.4</v>
      </c>
      <c r="H186" s="84">
        <v>1307</v>
      </c>
      <c r="I186" s="125">
        <f t="shared" si="9"/>
        <v>52280</v>
      </c>
    </row>
    <row r="187" spans="1:9" x14ac:dyDescent="0.25">
      <c r="A187" s="119">
        <v>4165</v>
      </c>
      <c r="B187" s="119">
        <v>11</v>
      </c>
      <c r="C187" s="85" t="s">
        <v>294</v>
      </c>
      <c r="D187" s="80">
        <v>14.832208557175788</v>
      </c>
      <c r="E187" s="81">
        <v>0.23487962419260131</v>
      </c>
      <c r="F187" s="82">
        <f t="shared" si="10"/>
        <v>0.6</v>
      </c>
      <c r="G187" s="83">
        <f t="shared" si="8"/>
        <v>0.4</v>
      </c>
      <c r="H187" s="84">
        <v>1684</v>
      </c>
      <c r="I187" s="125">
        <f t="shared" si="9"/>
        <v>60000</v>
      </c>
    </row>
    <row r="188" spans="1:9" x14ac:dyDescent="0.25">
      <c r="A188" s="119">
        <v>4186</v>
      </c>
      <c r="B188" s="119">
        <v>10</v>
      </c>
      <c r="C188" s="85" t="s">
        <v>295</v>
      </c>
      <c r="D188" s="80">
        <v>3.2327183789187788</v>
      </c>
      <c r="E188" s="81">
        <v>0.36854190585533869</v>
      </c>
      <c r="F188" s="82">
        <f t="shared" si="10"/>
        <v>0.7</v>
      </c>
      <c r="G188" s="83">
        <f t="shared" si="8"/>
        <v>0.30000000000000004</v>
      </c>
      <c r="H188" s="84">
        <v>945</v>
      </c>
      <c r="I188" s="125">
        <f t="shared" si="9"/>
        <v>37800</v>
      </c>
    </row>
    <row r="189" spans="1:9" x14ac:dyDescent="0.25">
      <c r="A189" s="119">
        <v>4207</v>
      </c>
      <c r="B189" s="119">
        <v>10</v>
      </c>
      <c r="C189" s="85" t="s">
        <v>296</v>
      </c>
      <c r="D189" s="80">
        <v>3.1270861041140652</v>
      </c>
      <c r="E189" s="81">
        <v>0.45252525252525255</v>
      </c>
      <c r="F189" s="82">
        <f t="shared" si="10"/>
        <v>0.7</v>
      </c>
      <c r="G189" s="83">
        <f t="shared" si="8"/>
        <v>0.30000000000000004</v>
      </c>
      <c r="H189" s="84">
        <v>495</v>
      </c>
      <c r="I189" s="125">
        <f t="shared" si="9"/>
        <v>30000</v>
      </c>
    </row>
    <row r="190" spans="1:9" x14ac:dyDescent="0.25">
      <c r="A190" s="119">
        <v>4221</v>
      </c>
      <c r="B190" s="119">
        <v>2</v>
      </c>
      <c r="C190" s="85" t="s">
        <v>297</v>
      </c>
      <c r="D190" s="80">
        <v>13.763511612530451</v>
      </c>
      <c r="E190" s="81">
        <v>0.25738916256157635</v>
      </c>
      <c r="F190" s="82">
        <f t="shared" si="10"/>
        <v>0.6</v>
      </c>
      <c r="G190" s="83">
        <f t="shared" si="8"/>
        <v>0.4</v>
      </c>
      <c r="H190" s="84">
        <v>1106</v>
      </c>
      <c r="I190" s="125">
        <f t="shared" si="9"/>
        <v>44240</v>
      </c>
    </row>
    <row r="191" spans="1:9" x14ac:dyDescent="0.25">
      <c r="A191" s="119">
        <v>4228</v>
      </c>
      <c r="B191" s="119">
        <v>5</v>
      </c>
      <c r="C191" s="85" t="s">
        <v>298</v>
      </c>
      <c r="D191" s="80">
        <v>9.3455885581950824</v>
      </c>
      <c r="E191" s="81">
        <v>0.3460591133004926</v>
      </c>
      <c r="F191" s="82">
        <f t="shared" si="10"/>
        <v>0.6</v>
      </c>
      <c r="G191" s="83">
        <f t="shared" si="8"/>
        <v>0.4</v>
      </c>
      <c r="H191" s="84">
        <v>861</v>
      </c>
      <c r="I191" s="125">
        <f t="shared" si="9"/>
        <v>34440</v>
      </c>
    </row>
    <row r="192" spans="1:9" x14ac:dyDescent="0.25">
      <c r="A192" s="119">
        <v>4235</v>
      </c>
      <c r="B192" s="119">
        <v>2</v>
      </c>
      <c r="C192" s="85" t="s">
        <v>299</v>
      </c>
      <c r="D192" s="80">
        <v>4.1621621621621623</v>
      </c>
      <c r="E192" s="81">
        <v>9.7472924187725629E-2</v>
      </c>
      <c r="F192" s="82">
        <f t="shared" si="10"/>
        <v>0.5</v>
      </c>
      <c r="G192" s="83">
        <f t="shared" si="8"/>
        <v>0.5</v>
      </c>
      <c r="H192" s="84">
        <v>154</v>
      </c>
      <c r="I192" s="125">
        <f t="shared" si="9"/>
        <v>30000</v>
      </c>
    </row>
    <row r="193" spans="1:9" x14ac:dyDescent="0.25">
      <c r="A193" s="119">
        <v>4151</v>
      </c>
      <c r="B193" s="119">
        <v>2</v>
      </c>
      <c r="C193" s="85" t="s">
        <v>300</v>
      </c>
      <c r="D193" s="80">
        <v>6.8231672954021327</v>
      </c>
      <c r="E193" s="81">
        <v>0.30389610389610389</v>
      </c>
      <c r="F193" s="82">
        <f t="shared" si="10"/>
        <v>0.6</v>
      </c>
      <c r="G193" s="83">
        <f t="shared" si="8"/>
        <v>0.4</v>
      </c>
      <c r="H193" s="84">
        <v>849</v>
      </c>
      <c r="I193" s="125">
        <f t="shared" si="9"/>
        <v>33960</v>
      </c>
    </row>
    <row r="194" spans="1:9" x14ac:dyDescent="0.25">
      <c r="A194" s="119">
        <v>490</v>
      </c>
      <c r="B194" s="119">
        <v>3</v>
      </c>
      <c r="C194" s="85" t="s">
        <v>301</v>
      </c>
      <c r="D194" s="80">
        <v>4.1503767086357914</v>
      </c>
      <c r="E194" s="81">
        <v>0.34474327628361856</v>
      </c>
      <c r="F194" s="82">
        <f t="shared" si="10"/>
        <v>0.6</v>
      </c>
      <c r="G194" s="83">
        <f t="shared" si="8"/>
        <v>0.4</v>
      </c>
      <c r="H194" s="84">
        <v>468</v>
      </c>
      <c r="I194" s="125">
        <f t="shared" si="9"/>
        <v>30000</v>
      </c>
    </row>
    <row r="195" spans="1:9" x14ac:dyDescent="0.25">
      <c r="A195" s="119">
        <v>4270</v>
      </c>
      <c r="B195" s="119">
        <v>11</v>
      </c>
      <c r="C195" s="85" t="s">
        <v>302</v>
      </c>
      <c r="D195" s="80">
        <v>2.7188308384712832</v>
      </c>
      <c r="E195" s="81">
        <v>0.26431718061674009</v>
      </c>
      <c r="F195" s="82">
        <f t="shared" si="10"/>
        <v>0.6</v>
      </c>
      <c r="G195" s="83">
        <f t="shared" si="8"/>
        <v>0.4</v>
      </c>
      <c r="H195" s="84">
        <v>251</v>
      </c>
      <c r="I195" s="125">
        <f t="shared" si="9"/>
        <v>30000</v>
      </c>
    </row>
    <row r="196" spans="1:9" x14ac:dyDescent="0.25">
      <c r="A196" s="119">
        <v>4305</v>
      </c>
      <c r="B196" s="119">
        <v>8</v>
      </c>
      <c r="C196" s="85" t="s">
        <v>303</v>
      </c>
      <c r="D196" s="80">
        <v>12.630780963719529</v>
      </c>
      <c r="E196" s="81">
        <v>0.33171912832929784</v>
      </c>
      <c r="F196" s="82">
        <f t="shared" si="10"/>
        <v>0.6</v>
      </c>
      <c r="G196" s="83">
        <f t="shared" si="8"/>
        <v>0.4</v>
      </c>
      <c r="H196" s="84">
        <v>1095</v>
      </c>
      <c r="I196" s="125">
        <f t="shared" si="9"/>
        <v>43800</v>
      </c>
    </row>
    <row r="197" spans="1:9" x14ac:dyDescent="0.25">
      <c r="A197" s="119">
        <v>4330</v>
      </c>
      <c r="B197" s="119">
        <v>9</v>
      </c>
      <c r="C197" s="85" t="s">
        <v>304</v>
      </c>
      <c r="D197" s="80">
        <v>1.4145628866659077</v>
      </c>
      <c r="E197" s="81">
        <v>0.6</v>
      </c>
      <c r="F197" s="82">
        <f t="shared" si="10"/>
        <v>0.8</v>
      </c>
      <c r="G197" s="83">
        <f t="shared" si="8"/>
        <v>0.19999999999999996</v>
      </c>
      <c r="H197" s="84">
        <v>153</v>
      </c>
      <c r="I197" s="125">
        <f t="shared" si="9"/>
        <v>30000</v>
      </c>
    </row>
    <row r="198" spans="1:9" x14ac:dyDescent="0.25">
      <c r="A198" s="119">
        <v>4347</v>
      </c>
      <c r="B198" s="119">
        <v>12</v>
      </c>
      <c r="C198" s="85" t="s">
        <v>305</v>
      </c>
      <c r="D198" s="80">
        <v>1.3340918043022387</v>
      </c>
      <c r="E198" s="81">
        <v>0.44313725490196076</v>
      </c>
      <c r="F198" s="82">
        <f t="shared" si="10"/>
        <v>0.7</v>
      </c>
      <c r="G198" s="83">
        <f t="shared" si="8"/>
        <v>0.30000000000000004</v>
      </c>
      <c r="H198" s="84">
        <v>794</v>
      </c>
      <c r="I198" s="125">
        <f t="shared" si="9"/>
        <v>31760</v>
      </c>
    </row>
    <row r="199" spans="1:9" x14ac:dyDescent="0.25">
      <c r="A199" s="119">
        <v>4368</v>
      </c>
      <c r="B199" s="119">
        <v>5</v>
      </c>
      <c r="C199" s="85" t="s">
        <v>306</v>
      </c>
      <c r="D199" s="80">
        <v>1.6097613684012255</v>
      </c>
      <c r="E199" s="81">
        <v>0.34010152284263961</v>
      </c>
      <c r="F199" s="82">
        <f t="shared" si="10"/>
        <v>0.6</v>
      </c>
      <c r="G199" s="83">
        <f t="shared" si="8"/>
        <v>0.4</v>
      </c>
      <c r="H199" s="84">
        <v>586</v>
      </c>
      <c r="I199" s="125">
        <f t="shared" si="9"/>
        <v>30000</v>
      </c>
    </row>
    <row r="200" spans="1:9" x14ac:dyDescent="0.25">
      <c r="A200" s="119">
        <v>4389</v>
      </c>
      <c r="B200" s="119">
        <v>3</v>
      </c>
      <c r="C200" s="85" t="s">
        <v>307</v>
      </c>
      <c r="D200" s="80">
        <v>10.249293322956822</v>
      </c>
      <c r="E200" s="81">
        <v>0.32321899736147758</v>
      </c>
      <c r="F200" s="82">
        <f t="shared" si="10"/>
        <v>0.6</v>
      </c>
      <c r="G200" s="83">
        <f t="shared" si="8"/>
        <v>0.4</v>
      </c>
      <c r="H200" s="84">
        <v>1505</v>
      </c>
      <c r="I200" s="125">
        <f t="shared" si="9"/>
        <v>60000</v>
      </c>
    </row>
    <row r="201" spans="1:9" x14ac:dyDescent="0.25">
      <c r="A201" s="119">
        <v>4459</v>
      </c>
      <c r="B201" s="119">
        <v>11</v>
      </c>
      <c r="C201" s="85" t="s">
        <v>308</v>
      </c>
      <c r="D201" s="80">
        <v>3.3989179800653035</v>
      </c>
      <c r="E201" s="81">
        <v>1.7605633802816902E-2</v>
      </c>
      <c r="F201" s="82">
        <f t="shared" si="10"/>
        <v>0.5</v>
      </c>
      <c r="G201" s="83">
        <f t="shared" si="8"/>
        <v>0.5</v>
      </c>
      <c r="H201" s="84">
        <v>279</v>
      </c>
      <c r="I201" s="125">
        <f t="shared" si="9"/>
        <v>30000</v>
      </c>
    </row>
    <row r="202" spans="1:9" x14ac:dyDescent="0.25">
      <c r="A202" s="119">
        <v>4508</v>
      </c>
      <c r="B202" s="119">
        <v>5</v>
      </c>
      <c r="C202" s="85" t="s">
        <v>309</v>
      </c>
      <c r="D202" s="80">
        <v>6.5309868876578943</v>
      </c>
      <c r="E202" s="81">
        <v>0.37435897435897436</v>
      </c>
      <c r="F202" s="82">
        <f t="shared" si="10"/>
        <v>0.7</v>
      </c>
      <c r="G202" s="83">
        <f t="shared" si="8"/>
        <v>0.30000000000000004</v>
      </c>
      <c r="H202" s="84">
        <v>401</v>
      </c>
      <c r="I202" s="125">
        <f t="shared" si="9"/>
        <v>30000</v>
      </c>
    </row>
    <row r="203" spans="1:9" x14ac:dyDescent="0.25">
      <c r="A203" s="119">
        <v>4501</v>
      </c>
      <c r="B203" s="119">
        <v>5</v>
      </c>
      <c r="C203" s="85" t="s">
        <v>310</v>
      </c>
      <c r="D203" s="80">
        <v>11.499585117599771</v>
      </c>
      <c r="E203" s="81">
        <v>0.36920596533655786</v>
      </c>
      <c r="F203" s="82">
        <f t="shared" si="10"/>
        <v>0.7</v>
      </c>
      <c r="G203" s="83">
        <f t="shared" ref="G203:G266" si="11">1-F203</f>
        <v>0.30000000000000004</v>
      </c>
      <c r="H203" s="84">
        <v>2427</v>
      </c>
      <c r="I203" s="125">
        <f t="shared" ref="I203:I266" si="12">IF(H203&lt;750,30000,IF(H203&gt;1500,60000,H203*40))</f>
        <v>60000</v>
      </c>
    </row>
    <row r="204" spans="1:9" x14ac:dyDescent="0.25">
      <c r="A204" s="119">
        <v>4529</v>
      </c>
      <c r="B204" s="119">
        <v>3</v>
      </c>
      <c r="C204" s="85" t="s">
        <v>311</v>
      </c>
      <c r="D204" s="80">
        <v>4.199158501235301</v>
      </c>
      <c r="E204" s="81">
        <v>0.33024691358024694</v>
      </c>
      <c r="F204" s="82">
        <f t="shared" si="10"/>
        <v>0.6</v>
      </c>
      <c r="G204" s="83">
        <f t="shared" si="11"/>
        <v>0.4</v>
      </c>
      <c r="H204" s="84">
        <v>330</v>
      </c>
      <c r="I204" s="125">
        <f t="shared" si="12"/>
        <v>30000</v>
      </c>
    </row>
    <row r="205" spans="1:9" x14ac:dyDescent="0.25">
      <c r="A205" s="119">
        <v>4536</v>
      </c>
      <c r="B205" s="119">
        <v>5</v>
      </c>
      <c r="C205" s="85" t="s">
        <v>312</v>
      </c>
      <c r="D205" s="80">
        <v>11.351693494332352</v>
      </c>
      <c r="E205" s="81">
        <v>0.21805183199285075</v>
      </c>
      <c r="F205" s="82">
        <f t="shared" si="10"/>
        <v>0.6</v>
      </c>
      <c r="G205" s="83">
        <f t="shared" si="11"/>
        <v>0.4</v>
      </c>
      <c r="H205" s="84">
        <v>1103</v>
      </c>
      <c r="I205" s="125">
        <f t="shared" si="12"/>
        <v>44120</v>
      </c>
    </row>
    <row r="206" spans="1:9" x14ac:dyDescent="0.25">
      <c r="A206" s="119">
        <v>4543</v>
      </c>
      <c r="B206" s="119">
        <v>3</v>
      </c>
      <c r="C206" s="85" t="s">
        <v>313</v>
      </c>
      <c r="D206" s="80">
        <v>11.920853104545314</v>
      </c>
      <c r="E206" s="81">
        <v>0.50271739130434778</v>
      </c>
      <c r="F206" s="82">
        <f t="shared" si="10"/>
        <v>0.8</v>
      </c>
      <c r="G206" s="83">
        <f t="shared" si="11"/>
        <v>0.19999999999999996</v>
      </c>
      <c r="H206" s="84">
        <v>1088</v>
      </c>
      <c r="I206" s="125">
        <f t="shared" si="12"/>
        <v>43520</v>
      </c>
    </row>
    <row r="207" spans="1:9" x14ac:dyDescent="0.25">
      <c r="A207" s="119">
        <v>4557</v>
      </c>
      <c r="B207" s="119">
        <v>11</v>
      </c>
      <c r="C207" s="85" t="s">
        <v>314</v>
      </c>
      <c r="D207" s="80">
        <v>3.7498691862524458</v>
      </c>
      <c r="E207" s="81">
        <v>0.40540540540540543</v>
      </c>
      <c r="F207" s="82">
        <f t="shared" si="10"/>
        <v>0.7</v>
      </c>
      <c r="G207" s="83">
        <f t="shared" si="11"/>
        <v>0.30000000000000004</v>
      </c>
      <c r="H207" s="84">
        <v>332</v>
      </c>
      <c r="I207" s="125">
        <f t="shared" si="12"/>
        <v>30000</v>
      </c>
    </row>
    <row r="208" spans="1:9" x14ac:dyDescent="0.25">
      <c r="A208" s="119">
        <v>4571</v>
      </c>
      <c r="B208" s="119">
        <v>9</v>
      </c>
      <c r="C208" s="85" t="s">
        <v>315</v>
      </c>
      <c r="D208" s="80">
        <v>1.0104493375694465</v>
      </c>
      <c r="E208" s="81">
        <v>0.37150127226463103</v>
      </c>
      <c r="F208" s="82">
        <f t="shared" si="10"/>
        <v>0.7</v>
      </c>
      <c r="G208" s="83">
        <f t="shared" si="11"/>
        <v>0.30000000000000004</v>
      </c>
      <c r="H208" s="84">
        <v>423</v>
      </c>
      <c r="I208" s="125">
        <f t="shared" si="12"/>
        <v>30000</v>
      </c>
    </row>
    <row r="209" spans="1:9" x14ac:dyDescent="0.25">
      <c r="A209" s="119">
        <v>4606</v>
      </c>
      <c r="B209" s="119">
        <v>5</v>
      </c>
      <c r="C209" s="85" t="s">
        <v>316</v>
      </c>
      <c r="D209" s="80">
        <v>4.4779157055368026</v>
      </c>
      <c r="E209" s="81">
        <v>0.35227272727272729</v>
      </c>
      <c r="F209" s="82">
        <f t="shared" si="10"/>
        <v>0.7</v>
      </c>
      <c r="G209" s="83">
        <f t="shared" si="11"/>
        <v>0.30000000000000004</v>
      </c>
      <c r="H209" s="84">
        <v>399</v>
      </c>
      <c r="I209" s="125">
        <f t="shared" si="12"/>
        <v>30000</v>
      </c>
    </row>
    <row r="210" spans="1:9" x14ac:dyDescent="0.25">
      <c r="A210" s="119">
        <v>4634</v>
      </c>
      <c r="B210" s="119">
        <v>5</v>
      </c>
      <c r="C210" s="85" t="s">
        <v>317</v>
      </c>
      <c r="D210" s="80">
        <v>8.4050693080719761</v>
      </c>
      <c r="E210" s="81">
        <v>0.30095238095238097</v>
      </c>
      <c r="F210" s="82">
        <f t="shared" si="10"/>
        <v>0.6</v>
      </c>
      <c r="G210" s="83">
        <f t="shared" si="11"/>
        <v>0.4</v>
      </c>
      <c r="H210" s="84">
        <v>512</v>
      </c>
      <c r="I210" s="125">
        <f t="shared" si="12"/>
        <v>30000</v>
      </c>
    </row>
    <row r="211" spans="1:9" x14ac:dyDescent="0.25">
      <c r="A211" s="119">
        <v>4641</v>
      </c>
      <c r="B211" s="119">
        <v>7</v>
      </c>
      <c r="C211" s="85" t="s">
        <v>318</v>
      </c>
      <c r="D211" s="80">
        <v>10.192850997046516</v>
      </c>
      <c r="E211" s="81">
        <v>0.2860520094562648</v>
      </c>
      <c r="F211" s="82">
        <f t="shared" si="10"/>
        <v>0.6</v>
      </c>
      <c r="G211" s="83">
        <f t="shared" si="11"/>
        <v>0.4</v>
      </c>
      <c r="H211" s="84">
        <v>929</v>
      </c>
      <c r="I211" s="125">
        <f t="shared" si="12"/>
        <v>37160</v>
      </c>
    </row>
    <row r="212" spans="1:9" x14ac:dyDescent="0.25">
      <c r="A212" s="119">
        <v>4686</v>
      </c>
      <c r="B212" s="119">
        <v>2</v>
      </c>
      <c r="C212" s="85" t="s">
        <v>319</v>
      </c>
      <c r="D212" s="80">
        <v>10.574412532637076</v>
      </c>
      <c r="E212" s="81">
        <v>5.8411214953271028E-2</v>
      </c>
      <c r="F212" s="82">
        <f t="shared" si="10"/>
        <v>0.5</v>
      </c>
      <c r="G212" s="83">
        <f t="shared" si="11"/>
        <v>0.5</v>
      </c>
      <c r="H212" s="84">
        <v>324</v>
      </c>
      <c r="I212" s="125">
        <f t="shared" si="12"/>
        <v>30000</v>
      </c>
    </row>
    <row r="213" spans="1:9" x14ac:dyDescent="0.25">
      <c r="A213" s="119">
        <v>4753</v>
      </c>
      <c r="B213" s="119">
        <v>5</v>
      </c>
      <c r="C213" s="85" t="s">
        <v>320</v>
      </c>
      <c r="D213" s="80">
        <v>11.334018864343658</v>
      </c>
      <c r="E213" s="81">
        <v>0.42583904727535188</v>
      </c>
      <c r="F213" s="82">
        <f t="shared" si="10"/>
        <v>0.7</v>
      </c>
      <c r="G213" s="83">
        <f t="shared" si="11"/>
        <v>0.30000000000000004</v>
      </c>
      <c r="H213" s="84">
        <v>2720</v>
      </c>
      <c r="I213" s="125">
        <f t="shared" si="12"/>
        <v>60000</v>
      </c>
    </row>
    <row r="214" spans="1:9" x14ac:dyDescent="0.25">
      <c r="A214" s="119">
        <v>4760</v>
      </c>
      <c r="B214" s="119">
        <v>7</v>
      </c>
      <c r="C214" s="85" t="s">
        <v>321</v>
      </c>
      <c r="D214" s="80">
        <v>5.5835770237177655</v>
      </c>
      <c r="E214" s="81">
        <v>0.25318761384335153</v>
      </c>
      <c r="F214" s="82">
        <f t="shared" si="10"/>
        <v>0.6</v>
      </c>
      <c r="G214" s="83">
        <f t="shared" si="11"/>
        <v>0.4</v>
      </c>
      <c r="H214" s="84">
        <v>628</v>
      </c>
      <c r="I214" s="125">
        <f t="shared" si="12"/>
        <v>30000</v>
      </c>
    </row>
    <row r="215" spans="1:9" x14ac:dyDescent="0.25">
      <c r="A215" s="119">
        <v>4781</v>
      </c>
      <c r="B215" s="119">
        <v>9</v>
      </c>
      <c r="C215" s="85" t="s">
        <v>322</v>
      </c>
      <c r="D215" s="80">
        <v>6.3563672432465621</v>
      </c>
      <c r="E215" s="81">
        <v>0.44184027777777779</v>
      </c>
      <c r="F215" s="82">
        <f t="shared" si="10"/>
        <v>0.7</v>
      </c>
      <c r="G215" s="83">
        <f t="shared" si="11"/>
        <v>0.30000000000000004</v>
      </c>
      <c r="H215" s="84">
        <v>2464</v>
      </c>
      <c r="I215" s="125">
        <f t="shared" si="12"/>
        <v>60000</v>
      </c>
    </row>
    <row r="216" spans="1:9" x14ac:dyDescent="0.25">
      <c r="A216" s="119">
        <v>4795</v>
      </c>
      <c r="B216" s="119">
        <v>9</v>
      </c>
      <c r="C216" s="85" t="s">
        <v>323</v>
      </c>
      <c r="D216" s="80">
        <v>1.7410040953368702</v>
      </c>
      <c r="E216" s="81">
        <v>0</v>
      </c>
      <c r="F216" s="82">
        <f t="shared" si="10"/>
        <v>0.25</v>
      </c>
      <c r="G216" s="83">
        <f t="shared" si="11"/>
        <v>0.75</v>
      </c>
      <c r="H216" s="84">
        <v>493</v>
      </c>
      <c r="I216" s="125">
        <f t="shared" si="12"/>
        <v>30000</v>
      </c>
    </row>
    <row r="217" spans="1:9" x14ac:dyDescent="0.25">
      <c r="A217" s="119">
        <v>4802</v>
      </c>
      <c r="B217" s="119">
        <v>11</v>
      </c>
      <c r="C217" s="85" t="s">
        <v>324</v>
      </c>
      <c r="D217" s="80">
        <v>9.4182843524934636</v>
      </c>
      <c r="E217" s="81">
        <v>0.39866962305986697</v>
      </c>
      <c r="F217" s="82">
        <f t="shared" si="10"/>
        <v>0.7</v>
      </c>
      <c r="G217" s="83">
        <f t="shared" si="11"/>
        <v>0.30000000000000004</v>
      </c>
      <c r="H217" s="84">
        <v>2281</v>
      </c>
      <c r="I217" s="125">
        <f t="shared" si="12"/>
        <v>60000</v>
      </c>
    </row>
    <row r="218" spans="1:9" x14ac:dyDescent="0.25">
      <c r="A218" s="119">
        <v>4851</v>
      </c>
      <c r="B218" s="119">
        <v>3</v>
      </c>
      <c r="C218" s="85" t="s">
        <v>325</v>
      </c>
      <c r="D218" s="80">
        <v>5.5905470664391235</v>
      </c>
      <c r="E218" s="81">
        <v>0.53681885125184092</v>
      </c>
      <c r="F218" s="82">
        <f t="shared" si="10"/>
        <v>0.8</v>
      </c>
      <c r="G218" s="83">
        <f t="shared" si="11"/>
        <v>0.19999999999999996</v>
      </c>
      <c r="H218" s="84">
        <v>1459</v>
      </c>
      <c r="I218" s="125">
        <f t="shared" si="12"/>
        <v>58360</v>
      </c>
    </row>
    <row r="219" spans="1:9" x14ac:dyDescent="0.25">
      <c r="A219" s="119">
        <v>4865</v>
      </c>
      <c r="B219" s="119">
        <v>5</v>
      </c>
      <c r="C219" s="85" t="s">
        <v>326</v>
      </c>
      <c r="D219" s="80">
        <v>6.001921619266847</v>
      </c>
      <c r="E219" s="81">
        <v>0.36635944700460832</v>
      </c>
      <c r="F219" s="82">
        <f t="shared" si="10"/>
        <v>0.7</v>
      </c>
      <c r="G219" s="83">
        <f t="shared" si="11"/>
        <v>0.30000000000000004</v>
      </c>
      <c r="H219" s="84">
        <v>455</v>
      </c>
      <c r="I219" s="125">
        <f t="shared" si="12"/>
        <v>30000</v>
      </c>
    </row>
    <row r="220" spans="1:9" x14ac:dyDescent="0.25">
      <c r="A220" s="119">
        <v>4872</v>
      </c>
      <c r="B220" s="119">
        <v>6</v>
      </c>
      <c r="C220" s="85" t="s">
        <v>327</v>
      </c>
      <c r="D220" s="80">
        <v>14.832052077311712</v>
      </c>
      <c r="E220" s="81">
        <v>0.33537706928264865</v>
      </c>
      <c r="F220" s="82">
        <f t="shared" si="10"/>
        <v>0.6</v>
      </c>
      <c r="G220" s="83">
        <f t="shared" si="11"/>
        <v>0.4</v>
      </c>
      <c r="H220" s="84">
        <v>1660</v>
      </c>
      <c r="I220" s="125">
        <f t="shared" si="12"/>
        <v>60000</v>
      </c>
    </row>
    <row r="221" spans="1:9" x14ac:dyDescent="0.25">
      <c r="A221" s="119">
        <v>4904</v>
      </c>
      <c r="B221" s="119">
        <v>3</v>
      </c>
      <c r="C221" s="85" t="s">
        <v>328</v>
      </c>
      <c r="D221" s="80">
        <v>2.3970822822089781</v>
      </c>
      <c r="E221" s="81">
        <v>0.38240917782026768</v>
      </c>
      <c r="F221" s="82">
        <f t="shared" si="10"/>
        <v>0.7</v>
      </c>
      <c r="G221" s="83">
        <f t="shared" si="11"/>
        <v>0.30000000000000004</v>
      </c>
      <c r="H221" s="84">
        <v>525</v>
      </c>
      <c r="I221" s="125">
        <f t="shared" si="12"/>
        <v>30000</v>
      </c>
    </row>
    <row r="222" spans="1:9" x14ac:dyDescent="0.25">
      <c r="A222" s="119">
        <v>5523</v>
      </c>
      <c r="B222" s="119">
        <v>3</v>
      </c>
      <c r="C222" s="85" t="s">
        <v>329</v>
      </c>
      <c r="D222" s="80">
        <v>4.370849249976331</v>
      </c>
      <c r="E222" s="81">
        <v>0.3035856573705179</v>
      </c>
      <c r="F222" s="82">
        <f t="shared" si="10"/>
        <v>0.6</v>
      </c>
      <c r="G222" s="83">
        <f t="shared" si="11"/>
        <v>0.4</v>
      </c>
      <c r="H222" s="84">
        <v>1293</v>
      </c>
      <c r="I222" s="125">
        <f t="shared" si="12"/>
        <v>51720</v>
      </c>
    </row>
    <row r="223" spans="1:9" x14ac:dyDescent="0.25">
      <c r="A223" s="119">
        <v>3850</v>
      </c>
      <c r="B223" s="119">
        <v>3</v>
      </c>
      <c r="C223" s="85" t="s">
        <v>330</v>
      </c>
      <c r="D223" s="80">
        <v>3.5179645780727724</v>
      </c>
      <c r="E223" s="81">
        <v>0.47416413373860183</v>
      </c>
      <c r="F223" s="82">
        <f t="shared" si="10"/>
        <v>0.7</v>
      </c>
      <c r="G223" s="83">
        <f t="shared" si="11"/>
        <v>0.30000000000000004</v>
      </c>
      <c r="H223" s="84">
        <v>697</v>
      </c>
      <c r="I223" s="125">
        <f t="shared" si="12"/>
        <v>30000</v>
      </c>
    </row>
    <row r="224" spans="1:9" x14ac:dyDescent="0.25">
      <c r="A224" s="119">
        <v>4956</v>
      </c>
      <c r="B224" s="119">
        <v>6</v>
      </c>
      <c r="C224" s="85" t="s">
        <v>331</v>
      </c>
      <c r="D224" s="80">
        <v>7.6792487062875319</v>
      </c>
      <c r="E224" s="81">
        <v>0.16322517207472959</v>
      </c>
      <c r="F224" s="82">
        <f t="shared" si="10"/>
        <v>0.5</v>
      </c>
      <c r="G224" s="83">
        <f t="shared" si="11"/>
        <v>0.5</v>
      </c>
      <c r="H224" s="84">
        <v>975</v>
      </c>
      <c r="I224" s="125">
        <f t="shared" si="12"/>
        <v>39000</v>
      </c>
    </row>
    <row r="225" spans="1:9" x14ac:dyDescent="0.25">
      <c r="A225" s="119">
        <v>4963</v>
      </c>
      <c r="B225" s="119">
        <v>5</v>
      </c>
      <c r="C225" s="85" t="s">
        <v>332</v>
      </c>
      <c r="D225" s="80">
        <v>3.6767098171106167</v>
      </c>
      <c r="E225" s="81">
        <v>0.176056338028169</v>
      </c>
      <c r="F225" s="82">
        <f t="shared" si="10"/>
        <v>0.5</v>
      </c>
      <c r="G225" s="83">
        <f t="shared" si="11"/>
        <v>0.5</v>
      </c>
      <c r="H225" s="84">
        <v>568</v>
      </c>
      <c r="I225" s="125">
        <f t="shared" si="12"/>
        <v>30000</v>
      </c>
    </row>
    <row r="226" spans="1:9" x14ac:dyDescent="0.25">
      <c r="A226" s="119">
        <v>1673</v>
      </c>
      <c r="B226" s="119">
        <v>4</v>
      </c>
      <c r="C226" s="85" t="s">
        <v>333</v>
      </c>
      <c r="D226" s="80">
        <v>5.168990947285673</v>
      </c>
      <c r="E226" s="81">
        <v>0.47292418772563177</v>
      </c>
      <c r="F226" s="82">
        <f t="shared" si="10"/>
        <v>0.7</v>
      </c>
      <c r="G226" s="83">
        <f t="shared" si="11"/>
        <v>0.30000000000000004</v>
      </c>
      <c r="H226" s="84">
        <v>610</v>
      </c>
      <c r="I226" s="125">
        <f t="shared" si="12"/>
        <v>30000</v>
      </c>
    </row>
    <row r="227" spans="1:9" x14ac:dyDescent="0.25">
      <c r="A227" s="119">
        <v>5019</v>
      </c>
      <c r="B227" s="119">
        <v>11</v>
      </c>
      <c r="C227" s="85" t="s">
        <v>334</v>
      </c>
      <c r="D227" s="80">
        <v>7.7028773720157941</v>
      </c>
      <c r="E227" s="81">
        <v>0.31863186318631864</v>
      </c>
      <c r="F227" s="82">
        <f t="shared" si="10"/>
        <v>0.6</v>
      </c>
      <c r="G227" s="83">
        <f t="shared" si="11"/>
        <v>0.4</v>
      </c>
      <c r="H227" s="84">
        <v>1150</v>
      </c>
      <c r="I227" s="125">
        <f t="shared" si="12"/>
        <v>46000</v>
      </c>
    </row>
    <row r="228" spans="1:9" x14ac:dyDescent="0.25">
      <c r="A228" s="119">
        <v>5100</v>
      </c>
      <c r="B228" s="119">
        <v>5</v>
      </c>
      <c r="C228" s="85" t="s">
        <v>335</v>
      </c>
      <c r="D228" s="80">
        <v>11.738573575930429</v>
      </c>
      <c r="E228" s="81">
        <v>0.26165522226237803</v>
      </c>
      <c r="F228" s="82">
        <f t="shared" si="10"/>
        <v>0.6</v>
      </c>
      <c r="G228" s="83">
        <f t="shared" si="11"/>
        <v>0.4</v>
      </c>
      <c r="H228" s="84">
        <v>2734</v>
      </c>
      <c r="I228" s="125">
        <f t="shared" si="12"/>
        <v>60000</v>
      </c>
    </row>
    <row r="229" spans="1:9" x14ac:dyDescent="0.25">
      <c r="A229" s="119">
        <v>5124</v>
      </c>
      <c r="B229" s="119">
        <v>3</v>
      </c>
      <c r="C229" s="85" t="s">
        <v>336</v>
      </c>
      <c r="D229" s="80">
        <v>2.5028626575768058</v>
      </c>
      <c r="E229" s="81">
        <v>0.5562700964630225</v>
      </c>
      <c r="F229" s="82">
        <f t="shared" si="10"/>
        <v>0.8</v>
      </c>
      <c r="G229" s="83">
        <f t="shared" si="11"/>
        <v>0.19999999999999996</v>
      </c>
      <c r="H229" s="84">
        <v>298</v>
      </c>
      <c r="I229" s="125">
        <f t="shared" si="12"/>
        <v>30000</v>
      </c>
    </row>
    <row r="230" spans="1:9" x14ac:dyDescent="0.25">
      <c r="A230" s="119">
        <v>5130</v>
      </c>
      <c r="B230" s="119">
        <v>7</v>
      </c>
      <c r="C230" s="85" t="s">
        <v>337</v>
      </c>
      <c r="D230" s="80">
        <v>4.8250286666513675</v>
      </c>
      <c r="E230" s="81">
        <v>0.39965986394557823</v>
      </c>
      <c r="F230" s="82">
        <f t="shared" ref="F230:F247" si="13">IF(E230&lt;0.01,0.25,(IF(E230&lt;0.2,0.5,(IF(E230&lt;0.35,0.6,(IF(E230&lt;0.5,0.7,(IF(E230&lt;0.75,0.8,0.85)))))))))</f>
        <v>0.7</v>
      </c>
      <c r="G230" s="83">
        <f t="shared" si="11"/>
        <v>0.30000000000000004</v>
      </c>
      <c r="H230" s="84">
        <v>566</v>
      </c>
      <c r="I230" s="125">
        <f t="shared" si="12"/>
        <v>30000</v>
      </c>
    </row>
    <row r="231" spans="1:9" x14ac:dyDescent="0.25">
      <c r="A231" s="119">
        <v>5138</v>
      </c>
      <c r="B231" s="119">
        <v>7</v>
      </c>
      <c r="C231" s="85" t="s">
        <v>338</v>
      </c>
      <c r="D231" s="80">
        <v>14.055373824247646</v>
      </c>
      <c r="E231" s="81">
        <v>0.28283712784588444</v>
      </c>
      <c r="F231" s="82">
        <f t="shared" si="13"/>
        <v>0.6</v>
      </c>
      <c r="G231" s="83">
        <f t="shared" si="11"/>
        <v>0.4</v>
      </c>
      <c r="H231" s="84">
        <v>2363</v>
      </c>
      <c r="I231" s="125">
        <f t="shared" si="12"/>
        <v>60000</v>
      </c>
    </row>
    <row r="232" spans="1:9" x14ac:dyDescent="0.25">
      <c r="A232" s="119">
        <v>5258</v>
      </c>
      <c r="B232" s="119">
        <v>2</v>
      </c>
      <c r="C232" s="85" t="s">
        <v>339</v>
      </c>
      <c r="D232" s="80">
        <v>13.685289595079446</v>
      </c>
      <c r="E232" s="81">
        <v>0.54151624548736466</v>
      </c>
      <c r="F232" s="82">
        <f t="shared" si="13"/>
        <v>0.8</v>
      </c>
      <c r="G232" s="83">
        <f t="shared" si="11"/>
        <v>0.19999999999999996</v>
      </c>
      <c r="H232" s="84">
        <v>267</v>
      </c>
      <c r="I232" s="125">
        <f t="shared" si="12"/>
        <v>30000</v>
      </c>
    </row>
    <row r="233" spans="1:9" x14ac:dyDescent="0.25">
      <c r="A233" s="119">
        <v>5306</v>
      </c>
      <c r="B233" s="119">
        <v>11</v>
      </c>
      <c r="C233" s="85" t="s">
        <v>340</v>
      </c>
      <c r="D233" s="80">
        <v>3.9051425795099752</v>
      </c>
      <c r="E233" s="81">
        <v>0.49698795180722893</v>
      </c>
      <c r="F233" s="82">
        <f t="shared" si="13"/>
        <v>0.7</v>
      </c>
      <c r="G233" s="83">
        <f t="shared" si="11"/>
        <v>0.30000000000000004</v>
      </c>
      <c r="H233" s="84">
        <v>610</v>
      </c>
      <c r="I233" s="125">
        <f t="shared" si="12"/>
        <v>30000</v>
      </c>
    </row>
    <row r="234" spans="1:9" x14ac:dyDescent="0.25">
      <c r="A234" s="119">
        <v>5348</v>
      </c>
      <c r="B234" s="119">
        <v>6</v>
      </c>
      <c r="C234" s="85" t="s">
        <v>341</v>
      </c>
      <c r="D234" s="80">
        <v>6.7645974758396292</v>
      </c>
      <c r="E234" s="81">
        <v>0.26907073509015256</v>
      </c>
      <c r="F234" s="82">
        <f t="shared" si="13"/>
        <v>0.6</v>
      </c>
      <c r="G234" s="83">
        <f t="shared" si="11"/>
        <v>0.4</v>
      </c>
      <c r="H234" s="84">
        <v>730</v>
      </c>
      <c r="I234" s="125">
        <f t="shared" si="12"/>
        <v>30000</v>
      </c>
    </row>
    <row r="235" spans="1:9" x14ac:dyDescent="0.25">
      <c r="A235" s="119">
        <v>5362</v>
      </c>
      <c r="B235" s="119">
        <v>3</v>
      </c>
      <c r="C235" s="85" t="s">
        <v>342</v>
      </c>
      <c r="D235" s="80">
        <v>3.9931993594855033</v>
      </c>
      <c r="E235" s="81">
        <v>0.41176470588235292</v>
      </c>
      <c r="F235" s="82">
        <f t="shared" si="13"/>
        <v>0.7</v>
      </c>
      <c r="G235" s="83">
        <f t="shared" si="11"/>
        <v>0.30000000000000004</v>
      </c>
      <c r="H235" s="84">
        <v>385</v>
      </c>
      <c r="I235" s="125">
        <f t="shared" si="12"/>
        <v>30000</v>
      </c>
    </row>
    <row r="236" spans="1:9" x14ac:dyDescent="0.25">
      <c r="A236" s="119">
        <v>5376</v>
      </c>
      <c r="B236" s="119">
        <v>11</v>
      </c>
      <c r="C236" s="85" t="s">
        <v>343</v>
      </c>
      <c r="D236" s="80">
        <v>4.3729176990729082</v>
      </c>
      <c r="E236" s="81">
        <v>0.57588357588357586</v>
      </c>
      <c r="F236" s="82">
        <f t="shared" si="13"/>
        <v>0.8</v>
      </c>
      <c r="G236" s="83">
        <f t="shared" si="11"/>
        <v>0.19999999999999996</v>
      </c>
      <c r="H236" s="84">
        <v>482</v>
      </c>
      <c r="I236" s="125">
        <f t="shared" si="12"/>
        <v>30000</v>
      </c>
    </row>
    <row r="237" spans="1:9" x14ac:dyDescent="0.25">
      <c r="A237" s="119">
        <v>5397</v>
      </c>
      <c r="B237" s="119">
        <v>12</v>
      </c>
      <c r="C237" s="85" t="s">
        <v>344</v>
      </c>
      <c r="D237" s="80">
        <v>1.8532417041370339</v>
      </c>
      <c r="E237" s="81">
        <v>0.45588235294117646</v>
      </c>
      <c r="F237" s="82">
        <f t="shared" si="13"/>
        <v>0.7</v>
      </c>
      <c r="G237" s="83">
        <f t="shared" si="11"/>
        <v>0.30000000000000004</v>
      </c>
      <c r="H237" s="84">
        <v>294</v>
      </c>
      <c r="I237" s="125">
        <f t="shared" si="12"/>
        <v>30000</v>
      </c>
    </row>
    <row r="238" spans="1:9" x14ac:dyDescent="0.25">
      <c r="A238" s="119">
        <v>4522</v>
      </c>
      <c r="B238" s="119">
        <v>12</v>
      </c>
      <c r="C238" s="85" t="s">
        <v>345</v>
      </c>
      <c r="D238" s="80">
        <v>0.66296289644536766</v>
      </c>
      <c r="E238" s="81">
        <v>0.36363636363636365</v>
      </c>
      <c r="F238" s="82">
        <f t="shared" si="13"/>
        <v>0.7</v>
      </c>
      <c r="G238" s="83">
        <f t="shared" si="11"/>
        <v>0.30000000000000004</v>
      </c>
      <c r="H238" s="84">
        <v>193</v>
      </c>
      <c r="I238" s="125">
        <f t="shared" si="12"/>
        <v>30000</v>
      </c>
    </row>
    <row r="239" spans="1:9" x14ac:dyDescent="0.25">
      <c r="A239" s="119">
        <v>5457</v>
      </c>
      <c r="B239" s="119">
        <v>7</v>
      </c>
      <c r="C239" s="85" t="s">
        <v>346</v>
      </c>
      <c r="D239" s="80">
        <v>5.5317242492953458</v>
      </c>
      <c r="E239" s="81">
        <v>0.3323943661971831</v>
      </c>
      <c r="F239" s="82">
        <f t="shared" si="13"/>
        <v>0.6</v>
      </c>
      <c r="G239" s="83">
        <f t="shared" si="11"/>
        <v>0.4</v>
      </c>
      <c r="H239" s="84">
        <v>1089</v>
      </c>
      <c r="I239" s="125">
        <f t="shared" si="12"/>
        <v>43560</v>
      </c>
    </row>
    <row r="240" spans="1:9" x14ac:dyDescent="0.25">
      <c r="A240" s="119">
        <v>2485</v>
      </c>
      <c r="B240" s="119">
        <v>3</v>
      </c>
      <c r="C240" s="85" t="s">
        <v>347</v>
      </c>
      <c r="D240" s="80">
        <v>9.1536106903949559</v>
      </c>
      <c r="E240" s="81">
        <v>0.42750929368029739</v>
      </c>
      <c r="F240" s="82">
        <f t="shared" si="13"/>
        <v>0.7</v>
      </c>
      <c r="G240" s="83">
        <f t="shared" si="11"/>
        <v>0.30000000000000004</v>
      </c>
      <c r="H240" s="84">
        <v>550</v>
      </c>
      <c r="I240" s="125">
        <f t="shared" si="12"/>
        <v>30000</v>
      </c>
    </row>
    <row r="241" spans="1:9" x14ac:dyDescent="0.25">
      <c r="A241" s="119">
        <v>5460</v>
      </c>
      <c r="B241" s="119">
        <v>4</v>
      </c>
      <c r="C241" s="85" t="s">
        <v>348</v>
      </c>
      <c r="D241" s="80">
        <v>10.623928005011379</v>
      </c>
      <c r="E241" s="81">
        <v>0.4552677029360967</v>
      </c>
      <c r="F241" s="82">
        <f t="shared" si="13"/>
        <v>0.7</v>
      </c>
      <c r="G241" s="83">
        <f t="shared" si="11"/>
        <v>0.30000000000000004</v>
      </c>
      <c r="H241" s="84">
        <v>3010</v>
      </c>
      <c r="I241" s="125">
        <f t="shared" si="12"/>
        <v>60000</v>
      </c>
    </row>
    <row r="242" spans="1:9" x14ac:dyDescent="0.25">
      <c r="A242" s="119">
        <v>5467</v>
      </c>
      <c r="B242" s="119">
        <v>10</v>
      </c>
      <c r="C242" s="85" t="s">
        <v>349</v>
      </c>
      <c r="D242" s="80">
        <v>9.7809645476934381</v>
      </c>
      <c r="E242" s="81">
        <v>0.39777468706536856</v>
      </c>
      <c r="F242" s="82">
        <f t="shared" si="13"/>
        <v>0.7</v>
      </c>
      <c r="G242" s="83">
        <f t="shared" si="11"/>
        <v>0.30000000000000004</v>
      </c>
      <c r="H242" s="84">
        <v>788</v>
      </c>
      <c r="I242" s="125">
        <f t="shared" si="12"/>
        <v>31520</v>
      </c>
    </row>
    <row r="243" spans="1:9" x14ac:dyDescent="0.25">
      <c r="A243" s="119">
        <v>5474</v>
      </c>
      <c r="B243" s="119">
        <v>11</v>
      </c>
      <c r="C243" s="85" t="s">
        <v>350</v>
      </c>
      <c r="D243" s="80">
        <v>2.4634954816140211</v>
      </c>
      <c r="E243" s="81">
        <v>0.47540983606557374</v>
      </c>
      <c r="F243" s="82">
        <f t="shared" si="13"/>
        <v>0.7</v>
      </c>
      <c r="G243" s="83">
        <f t="shared" si="11"/>
        <v>0.30000000000000004</v>
      </c>
      <c r="H243" s="84">
        <v>1286</v>
      </c>
      <c r="I243" s="125">
        <f t="shared" si="12"/>
        <v>51440</v>
      </c>
    </row>
    <row r="244" spans="1:9" x14ac:dyDescent="0.25">
      <c r="A244" s="119">
        <v>5586</v>
      </c>
      <c r="B244" s="119">
        <v>11</v>
      </c>
      <c r="C244" s="85" t="s">
        <v>351</v>
      </c>
      <c r="D244" s="80">
        <v>6.9247823220685527</v>
      </c>
      <c r="E244" s="81">
        <v>0.26081258191349932</v>
      </c>
      <c r="F244" s="82">
        <f t="shared" si="13"/>
        <v>0.6</v>
      </c>
      <c r="G244" s="83">
        <f t="shared" si="11"/>
        <v>0.4</v>
      </c>
      <c r="H244" s="84">
        <v>778</v>
      </c>
      <c r="I244" s="125">
        <f t="shared" si="12"/>
        <v>31120</v>
      </c>
    </row>
    <row r="245" spans="1:9" x14ac:dyDescent="0.25">
      <c r="A245" s="119">
        <v>5593</v>
      </c>
      <c r="B245" s="119">
        <v>10</v>
      </c>
      <c r="C245" s="85" t="s">
        <v>352</v>
      </c>
      <c r="D245" s="80">
        <v>6.2019609582150705</v>
      </c>
      <c r="E245" s="81">
        <v>0.47739602169981915</v>
      </c>
      <c r="F245" s="82">
        <f t="shared" si="13"/>
        <v>0.7</v>
      </c>
      <c r="G245" s="83">
        <f t="shared" si="11"/>
        <v>0.30000000000000004</v>
      </c>
      <c r="H245" s="84">
        <v>1129</v>
      </c>
      <c r="I245" s="125">
        <f t="shared" si="12"/>
        <v>45160</v>
      </c>
    </row>
    <row r="246" spans="1:9" x14ac:dyDescent="0.25">
      <c r="A246" s="119">
        <v>5614</v>
      </c>
      <c r="B246" s="119">
        <v>7</v>
      </c>
      <c r="C246" s="85" t="s">
        <v>353</v>
      </c>
      <c r="D246" s="80">
        <v>3.878617819426335</v>
      </c>
      <c r="E246" s="81">
        <v>0.16425120772946861</v>
      </c>
      <c r="F246" s="82">
        <f t="shared" si="13"/>
        <v>0.5</v>
      </c>
      <c r="G246" s="83">
        <f t="shared" si="11"/>
        <v>0.5</v>
      </c>
      <c r="H246" s="84">
        <v>239</v>
      </c>
      <c r="I246" s="125">
        <f t="shared" si="12"/>
        <v>30000</v>
      </c>
    </row>
    <row r="247" spans="1:9" x14ac:dyDescent="0.25">
      <c r="A247" s="119">
        <v>5628</v>
      </c>
      <c r="B247" s="119">
        <v>9</v>
      </c>
      <c r="C247" s="85" t="s">
        <v>354</v>
      </c>
      <c r="D247" s="80">
        <v>8.2185113638877283</v>
      </c>
      <c r="E247" s="81">
        <v>0.18756585879873552</v>
      </c>
      <c r="F247" s="82">
        <f t="shared" si="13"/>
        <v>0.5</v>
      </c>
      <c r="G247" s="83">
        <f t="shared" si="11"/>
        <v>0.5</v>
      </c>
      <c r="H247" s="84">
        <v>954</v>
      </c>
      <c r="I247" s="125">
        <f t="shared" si="12"/>
        <v>38160</v>
      </c>
    </row>
    <row r="248" spans="1:9" x14ac:dyDescent="0.25">
      <c r="A248" s="119">
        <v>5663</v>
      </c>
      <c r="B248" s="119">
        <v>12</v>
      </c>
      <c r="C248" s="85" t="s">
        <v>355</v>
      </c>
      <c r="D248" s="80">
        <v>11.998745832670867</v>
      </c>
      <c r="E248" s="81">
        <v>0.44692032793777592</v>
      </c>
      <c r="F248" s="82">
        <v>0.6</v>
      </c>
      <c r="G248" s="83">
        <f t="shared" si="11"/>
        <v>0.4</v>
      </c>
      <c r="H248" s="84">
        <v>4809</v>
      </c>
      <c r="I248" s="125">
        <f t="shared" si="12"/>
        <v>60000</v>
      </c>
    </row>
    <row r="249" spans="1:9" x14ac:dyDescent="0.25">
      <c r="A249" s="119">
        <v>5670</v>
      </c>
      <c r="B249" s="119">
        <v>8</v>
      </c>
      <c r="C249" s="85" t="s">
        <v>356</v>
      </c>
      <c r="D249" s="80">
        <v>1.3013243204669835</v>
      </c>
      <c r="E249" s="81">
        <v>0.48548812664907653</v>
      </c>
      <c r="F249" s="82">
        <f t="shared" ref="F249:F289" si="14">IF(E249&lt;0.01,0.25,(IF(E249&lt;0.2,0.5,(IF(E249&lt;0.35,0.6,(IF(E249&lt;0.5,0.7,(IF(E249&lt;0.75,0.8,0.85)))))))))</f>
        <v>0.7</v>
      </c>
      <c r="G249" s="83">
        <f t="shared" si="11"/>
        <v>0.30000000000000004</v>
      </c>
      <c r="H249" s="84">
        <v>409</v>
      </c>
      <c r="I249" s="125">
        <f t="shared" si="12"/>
        <v>30000</v>
      </c>
    </row>
    <row r="250" spans="1:9" x14ac:dyDescent="0.25">
      <c r="A250" s="119">
        <v>5726</v>
      </c>
      <c r="B250" s="119">
        <v>10</v>
      </c>
      <c r="C250" s="85" t="s">
        <v>357</v>
      </c>
      <c r="D250" s="80">
        <v>3.6993171807265095</v>
      </c>
      <c r="E250" s="81">
        <v>0.42467948717948717</v>
      </c>
      <c r="F250" s="82">
        <f t="shared" si="14"/>
        <v>0.7</v>
      </c>
      <c r="G250" s="83">
        <f t="shared" si="11"/>
        <v>0.30000000000000004</v>
      </c>
      <c r="H250" s="84">
        <v>588</v>
      </c>
      <c r="I250" s="125">
        <f t="shared" si="12"/>
        <v>30000</v>
      </c>
    </row>
    <row r="251" spans="1:9" x14ac:dyDescent="0.25">
      <c r="A251" s="119">
        <v>5733</v>
      </c>
      <c r="B251" s="119">
        <v>9</v>
      </c>
      <c r="C251" s="85" t="s">
        <v>358</v>
      </c>
      <c r="D251" s="80">
        <v>1.6133377010670471</v>
      </c>
      <c r="E251" s="81">
        <v>0.41666666666666669</v>
      </c>
      <c r="F251" s="82">
        <f t="shared" si="14"/>
        <v>0.7</v>
      </c>
      <c r="G251" s="83">
        <f t="shared" si="11"/>
        <v>0.30000000000000004</v>
      </c>
      <c r="H251" s="84">
        <v>490</v>
      </c>
      <c r="I251" s="125">
        <f t="shared" si="12"/>
        <v>30000</v>
      </c>
    </row>
    <row r="252" spans="1:9" x14ac:dyDescent="0.25">
      <c r="A252" s="119">
        <v>5740</v>
      </c>
      <c r="B252" s="119">
        <v>8</v>
      </c>
      <c r="C252" s="85" t="s">
        <v>359</v>
      </c>
      <c r="D252" s="80">
        <v>2.4447192804707849</v>
      </c>
      <c r="E252" s="81">
        <v>0.55411255411255411</v>
      </c>
      <c r="F252" s="82">
        <f t="shared" si="14"/>
        <v>0.8</v>
      </c>
      <c r="G252" s="83">
        <f t="shared" si="11"/>
        <v>0.19999999999999996</v>
      </c>
      <c r="H252" s="84">
        <v>237</v>
      </c>
      <c r="I252" s="125">
        <f t="shared" si="12"/>
        <v>30000</v>
      </c>
    </row>
    <row r="253" spans="1:9" x14ac:dyDescent="0.25">
      <c r="A253" s="119">
        <v>5747</v>
      </c>
      <c r="B253" s="119">
        <v>4</v>
      </c>
      <c r="C253" s="85" t="s">
        <v>360</v>
      </c>
      <c r="D253" s="80">
        <v>6.7677400218285388</v>
      </c>
      <c r="E253" s="81">
        <v>0.41971544715447157</v>
      </c>
      <c r="F253" s="82">
        <f t="shared" si="14"/>
        <v>0.7</v>
      </c>
      <c r="G253" s="83">
        <f t="shared" si="11"/>
        <v>0.30000000000000004</v>
      </c>
      <c r="H253" s="84">
        <v>3170</v>
      </c>
      <c r="I253" s="125">
        <f t="shared" si="12"/>
        <v>60000</v>
      </c>
    </row>
    <row r="254" spans="1:9" x14ac:dyDescent="0.25">
      <c r="A254" s="119">
        <v>5754</v>
      </c>
      <c r="B254" s="119">
        <v>9</v>
      </c>
      <c r="C254" s="85" t="s">
        <v>361</v>
      </c>
      <c r="D254" s="80">
        <v>2.9149088623810133</v>
      </c>
      <c r="E254" s="81">
        <v>0.16653386454183267</v>
      </c>
      <c r="F254" s="82">
        <f t="shared" si="14"/>
        <v>0.5</v>
      </c>
      <c r="G254" s="83">
        <f t="shared" si="11"/>
        <v>0.5</v>
      </c>
      <c r="H254" s="84">
        <v>1239</v>
      </c>
      <c r="I254" s="125">
        <f t="shared" si="12"/>
        <v>49560</v>
      </c>
    </row>
    <row r="255" spans="1:9" x14ac:dyDescent="0.25">
      <c r="A255" s="119">
        <v>126</v>
      </c>
      <c r="B255" s="119">
        <v>5</v>
      </c>
      <c r="C255" s="85" t="s">
        <v>362</v>
      </c>
      <c r="D255" s="80">
        <v>9.8512193261208871</v>
      </c>
      <c r="E255" s="81">
        <v>0.20934111759799834</v>
      </c>
      <c r="F255" s="82">
        <f t="shared" si="14"/>
        <v>0.6</v>
      </c>
      <c r="G255" s="83">
        <f t="shared" si="11"/>
        <v>0.4</v>
      </c>
      <c r="H255" s="84">
        <v>985</v>
      </c>
      <c r="I255" s="125">
        <f t="shared" si="12"/>
        <v>39400</v>
      </c>
    </row>
    <row r="256" spans="1:9" x14ac:dyDescent="0.25">
      <c r="A256" s="119">
        <v>4375</v>
      </c>
      <c r="B256" s="119">
        <v>5</v>
      </c>
      <c r="C256" s="85" t="s">
        <v>363</v>
      </c>
      <c r="D256" s="80">
        <v>2.9125690542723643</v>
      </c>
      <c r="E256" s="81">
        <v>0.53333333333333333</v>
      </c>
      <c r="F256" s="82">
        <f t="shared" si="14"/>
        <v>0.8</v>
      </c>
      <c r="G256" s="83">
        <f t="shared" si="11"/>
        <v>0.19999999999999996</v>
      </c>
      <c r="H256" s="84">
        <v>637</v>
      </c>
      <c r="I256" s="125">
        <f t="shared" si="12"/>
        <v>30000</v>
      </c>
    </row>
    <row r="257" spans="1:9" x14ac:dyDescent="0.25">
      <c r="A257" s="119">
        <v>5810</v>
      </c>
      <c r="B257" s="119">
        <v>11</v>
      </c>
      <c r="C257" s="85" t="s">
        <v>364</v>
      </c>
      <c r="D257" s="80">
        <v>4.2486595007881283</v>
      </c>
      <c r="E257" s="81">
        <v>0.46119733924611972</v>
      </c>
      <c r="F257" s="82">
        <f t="shared" si="14"/>
        <v>0.7</v>
      </c>
      <c r="G257" s="83">
        <f t="shared" si="11"/>
        <v>0.30000000000000004</v>
      </c>
      <c r="H257" s="84">
        <v>480</v>
      </c>
      <c r="I257" s="125">
        <f t="shared" si="12"/>
        <v>30000</v>
      </c>
    </row>
    <row r="258" spans="1:9" x14ac:dyDescent="0.25">
      <c r="A258" s="119">
        <v>5852</v>
      </c>
      <c r="B258" s="119">
        <v>2</v>
      </c>
      <c r="C258" s="85" t="s">
        <v>365</v>
      </c>
      <c r="D258" s="80">
        <v>8.9580166062448825</v>
      </c>
      <c r="E258" s="81">
        <v>0.13745019920318724</v>
      </c>
      <c r="F258" s="82">
        <f t="shared" si="14"/>
        <v>0.5</v>
      </c>
      <c r="G258" s="83">
        <f t="shared" si="11"/>
        <v>0.5</v>
      </c>
      <c r="H258" s="84">
        <v>766</v>
      </c>
      <c r="I258" s="125">
        <f t="shared" si="12"/>
        <v>30640</v>
      </c>
    </row>
    <row r="259" spans="1:9" x14ac:dyDescent="0.25">
      <c r="A259" s="119">
        <v>238</v>
      </c>
      <c r="B259" s="119">
        <v>11</v>
      </c>
      <c r="C259" s="85" t="s">
        <v>366</v>
      </c>
      <c r="D259" s="80">
        <v>7.352121740366834</v>
      </c>
      <c r="E259" s="81">
        <v>0.51201671891327061</v>
      </c>
      <c r="F259" s="82">
        <f t="shared" si="14"/>
        <v>0.8</v>
      </c>
      <c r="G259" s="83">
        <f t="shared" si="11"/>
        <v>0.19999999999999996</v>
      </c>
      <c r="H259" s="84">
        <v>1083</v>
      </c>
      <c r="I259" s="125">
        <f t="shared" si="12"/>
        <v>43320</v>
      </c>
    </row>
    <row r="260" spans="1:9" x14ac:dyDescent="0.25">
      <c r="A260" s="119">
        <v>5866</v>
      </c>
      <c r="B260" s="119">
        <v>7</v>
      </c>
      <c r="C260" s="85" t="s">
        <v>367</v>
      </c>
      <c r="D260" s="80">
        <v>8.575603294248447</v>
      </c>
      <c r="E260" s="81">
        <v>0.1765285996055227</v>
      </c>
      <c r="F260" s="82">
        <f t="shared" si="14"/>
        <v>0.5</v>
      </c>
      <c r="G260" s="83">
        <f t="shared" si="11"/>
        <v>0.5</v>
      </c>
      <c r="H260" s="84">
        <v>998</v>
      </c>
      <c r="I260" s="125">
        <f t="shared" si="12"/>
        <v>39920</v>
      </c>
    </row>
    <row r="261" spans="1:9" x14ac:dyDescent="0.25">
      <c r="A261" s="119">
        <v>5985</v>
      </c>
      <c r="B261" s="119">
        <v>4</v>
      </c>
      <c r="C261" s="85" t="s">
        <v>368</v>
      </c>
      <c r="D261" s="80">
        <v>6.0626407694124751</v>
      </c>
      <c r="E261" s="81">
        <v>0.40103270223752152</v>
      </c>
      <c r="F261" s="82">
        <f t="shared" si="14"/>
        <v>0.7</v>
      </c>
      <c r="G261" s="83">
        <f t="shared" si="11"/>
        <v>0.30000000000000004</v>
      </c>
      <c r="H261" s="84">
        <v>1162</v>
      </c>
      <c r="I261" s="125">
        <f t="shared" si="12"/>
        <v>46480</v>
      </c>
    </row>
    <row r="262" spans="1:9" x14ac:dyDescent="0.25">
      <c r="A262" s="119">
        <v>5992</v>
      </c>
      <c r="B262" s="119">
        <v>8</v>
      </c>
      <c r="C262" s="85" t="s">
        <v>369</v>
      </c>
      <c r="D262" s="80">
        <v>1.2307128634734898</v>
      </c>
      <c r="E262" s="81">
        <v>0.50126582278481013</v>
      </c>
      <c r="F262" s="82">
        <f t="shared" si="14"/>
        <v>0.8</v>
      </c>
      <c r="G262" s="83">
        <f t="shared" si="11"/>
        <v>0.19999999999999996</v>
      </c>
      <c r="H262" s="84">
        <v>403</v>
      </c>
      <c r="I262" s="125">
        <f t="shared" si="12"/>
        <v>30000</v>
      </c>
    </row>
    <row r="263" spans="1:9" x14ac:dyDescent="0.25">
      <c r="A263" s="119">
        <v>6027</v>
      </c>
      <c r="B263" s="119">
        <v>12</v>
      </c>
      <c r="C263" s="85" t="s">
        <v>370</v>
      </c>
      <c r="D263" s="80">
        <v>2.8145484993245895</v>
      </c>
      <c r="E263" s="81">
        <v>0.37434094903339193</v>
      </c>
      <c r="F263" s="82">
        <f t="shared" si="14"/>
        <v>0.7</v>
      </c>
      <c r="G263" s="83">
        <f t="shared" si="11"/>
        <v>0.30000000000000004</v>
      </c>
      <c r="H263" s="84">
        <v>524</v>
      </c>
      <c r="I263" s="125">
        <f t="shared" si="12"/>
        <v>30000</v>
      </c>
    </row>
    <row r="264" spans="1:9" x14ac:dyDescent="0.25">
      <c r="A264" s="119">
        <v>6069</v>
      </c>
      <c r="B264" s="119">
        <v>7</v>
      </c>
      <c r="C264" s="85" t="s">
        <v>371</v>
      </c>
      <c r="D264" s="80">
        <v>3.0101521364428732</v>
      </c>
      <c r="E264" s="81">
        <v>0</v>
      </c>
      <c r="F264" s="82">
        <f t="shared" si="14"/>
        <v>0.25</v>
      </c>
      <c r="G264" s="83">
        <f t="shared" si="11"/>
        <v>0.75</v>
      </c>
      <c r="H264" s="84">
        <v>77</v>
      </c>
      <c r="I264" s="125">
        <f t="shared" si="12"/>
        <v>30000</v>
      </c>
    </row>
    <row r="265" spans="1:9" x14ac:dyDescent="0.25">
      <c r="A265" s="119">
        <v>6083</v>
      </c>
      <c r="B265" s="119">
        <v>2</v>
      </c>
      <c r="C265" s="85" t="s">
        <v>372</v>
      </c>
      <c r="D265" s="80">
        <v>12.749827170859128</v>
      </c>
      <c r="E265" s="81">
        <v>0.10175763182238667</v>
      </c>
      <c r="F265" s="82">
        <f t="shared" si="14"/>
        <v>0.5</v>
      </c>
      <c r="G265" s="83">
        <f t="shared" si="11"/>
        <v>0.5</v>
      </c>
      <c r="H265" s="84">
        <v>1108</v>
      </c>
      <c r="I265" s="125">
        <f t="shared" si="12"/>
        <v>44320</v>
      </c>
    </row>
    <row r="266" spans="1:9" x14ac:dyDescent="0.25">
      <c r="A266" s="119">
        <v>6118</v>
      </c>
      <c r="B266" s="119">
        <v>2</v>
      </c>
      <c r="C266" s="85" t="s">
        <v>373</v>
      </c>
      <c r="D266" s="80">
        <v>10.046760954538941</v>
      </c>
      <c r="E266" s="81">
        <v>0.32385661310259578</v>
      </c>
      <c r="F266" s="82">
        <f t="shared" si="14"/>
        <v>0.6</v>
      </c>
      <c r="G266" s="83">
        <f t="shared" si="11"/>
        <v>0.4</v>
      </c>
      <c r="H266" s="84">
        <v>865</v>
      </c>
      <c r="I266" s="125">
        <f t="shared" si="12"/>
        <v>34600</v>
      </c>
    </row>
    <row r="267" spans="1:9" x14ac:dyDescent="0.25">
      <c r="A267" s="119">
        <v>6195</v>
      </c>
      <c r="B267" s="119">
        <v>5</v>
      </c>
      <c r="C267" s="85" t="s">
        <v>374</v>
      </c>
      <c r="D267" s="80">
        <v>13.606277121505229</v>
      </c>
      <c r="E267" s="81">
        <v>0.39331501831501831</v>
      </c>
      <c r="F267" s="82">
        <f t="shared" si="14"/>
        <v>0.7</v>
      </c>
      <c r="G267" s="83">
        <f t="shared" ref="G267:G289" si="15">1-F267</f>
        <v>0.30000000000000004</v>
      </c>
      <c r="H267" s="84">
        <v>2157</v>
      </c>
      <c r="I267" s="125">
        <f t="shared" ref="I267:I289" si="16">IF(H267&lt;750,30000,IF(H267&gt;1500,60000,H267*40))</f>
        <v>60000</v>
      </c>
    </row>
    <row r="268" spans="1:9" x14ac:dyDescent="0.25">
      <c r="A268" s="119">
        <v>6216</v>
      </c>
      <c r="B268" s="119">
        <v>6</v>
      </c>
      <c r="C268" s="85" t="s">
        <v>375</v>
      </c>
      <c r="D268" s="80">
        <v>11.852460409277345</v>
      </c>
      <c r="E268" s="81">
        <v>0.36188992731048808</v>
      </c>
      <c r="F268" s="82">
        <f t="shared" si="14"/>
        <v>0.7</v>
      </c>
      <c r="G268" s="83">
        <f t="shared" si="15"/>
        <v>0.30000000000000004</v>
      </c>
      <c r="H268" s="84">
        <v>2084</v>
      </c>
      <c r="I268" s="125">
        <f t="shared" si="16"/>
        <v>60000</v>
      </c>
    </row>
    <row r="269" spans="1:9" x14ac:dyDescent="0.25">
      <c r="A269" s="119">
        <v>6230</v>
      </c>
      <c r="B269" s="119">
        <v>8</v>
      </c>
      <c r="C269" s="85" t="s">
        <v>376</v>
      </c>
      <c r="D269" s="80">
        <v>1.1149264685669162</v>
      </c>
      <c r="E269" s="81">
        <v>0.51648351648351654</v>
      </c>
      <c r="F269" s="82">
        <f t="shared" si="14"/>
        <v>0.8</v>
      </c>
      <c r="G269" s="83">
        <f t="shared" si="15"/>
        <v>0.19999999999999996</v>
      </c>
      <c r="H269" s="84">
        <v>469</v>
      </c>
      <c r="I269" s="125">
        <f t="shared" si="16"/>
        <v>30000</v>
      </c>
    </row>
    <row r="270" spans="1:9" x14ac:dyDescent="0.25">
      <c r="A270" s="119">
        <v>6237</v>
      </c>
      <c r="B270" s="119">
        <v>5</v>
      </c>
      <c r="C270" s="85" t="s">
        <v>377</v>
      </c>
      <c r="D270" s="80">
        <v>7.9570843501755473</v>
      </c>
      <c r="E270" s="81">
        <v>0.57917888563049857</v>
      </c>
      <c r="F270" s="82">
        <f t="shared" si="14"/>
        <v>0.8</v>
      </c>
      <c r="G270" s="83">
        <f t="shared" si="15"/>
        <v>0.19999999999999996</v>
      </c>
      <c r="H270" s="84">
        <v>1408</v>
      </c>
      <c r="I270" s="125">
        <f t="shared" si="16"/>
        <v>56320</v>
      </c>
    </row>
    <row r="271" spans="1:9" x14ac:dyDescent="0.25">
      <c r="A271" s="119">
        <v>6251</v>
      </c>
      <c r="B271" s="119">
        <v>3</v>
      </c>
      <c r="C271" s="85" t="s">
        <v>378</v>
      </c>
      <c r="D271" s="80">
        <v>3.1891679269506503</v>
      </c>
      <c r="E271" s="81">
        <v>0.45862068965517239</v>
      </c>
      <c r="F271" s="82">
        <f t="shared" si="14"/>
        <v>0.7</v>
      </c>
      <c r="G271" s="83">
        <f t="shared" si="15"/>
        <v>0.30000000000000004</v>
      </c>
      <c r="H271" s="84">
        <v>304</v>
      </c>
      <c r="I271" s="125">
        <f t="shared" si="16"/>
        <v>30000</v>
      </c>
    </row>
    <row r="272" spans="1:9" x14ac:dyDescent="0.25">
      <c r="A272" s="119">
        <v>6293</v>
      </c>
      <c r="B272" s="119">
        <v>11</v>
      </c>
      <c r="C272" s="85" t="s">
        <v>379</v>
      </c>
      <c r="D272" s="80">
        <v>1.3899506230667622</v>
      </c>
      <c r="E272" s="81">
        <v>0.58529411764705885</v>
      </c>
      <c r="F272" s="82">
        <f t="shared" si="14"/>
        <v>0.8</v>
      </c>
      <c r="G272" s="83">
        <f t="shared" si="15"/>
        <v>0.19999999999999996</v>
      </c>
      <c r="H272" s="84">
        <v>680</v>
      </c>
      <c r="I272" s="125">
        <f t="shared" si="16"/>
        <v>30000</v>
      </c>
    </row>
    <row r="273" spans="1:9" x14ac:dyDescent="0.25">
      <c r="A273" s="119">
        <v>6321</v>
      </c>
      <c r="B273" s="119">
        <v>4</v>
      </c>
      <c r="C273" s="85" t="s">
        <v>380</v>
      </c>
      <c r="D273" s="80">
        <v>7.1570658540107495</v>
      </c>
      <c r="E273" s="81">
        <v>0.32332155477031804</v>
      </c>
      <c r="F273" s="82">
        <f t="shared" si="14"/>
        <v>0.6</v>
      </c>
      <c r="G273" s="83">
        <f t="shared" si="15"/>
        <v>0.4</v>
      </c>
      <c r="H273" s="84">
        <v>1207</v>
      </c>
      <c r="I273" s="125">
        <f t="shared" si="16"/>
        <v>48280</v>
      </c>
    </row>
    <row r="274" spans="1:9" x14ac:dyDescent="0.25">
      <c r="A274" s="119">
        <v>6335</v>
      </c>
      <c r="B274" s="119">
        <v>5</v>
      </c>
      <c r="C274" s="85" t="s">
        <v>381</v>
      </c>
      <c r="D274" s="80">
        <v>4.0415590343972703</v>
      </c>
      <c r="E274" s="81">
        <v>0.47086466165413532</v>
      </c>
      <c r="F274" s="82">
        <f t="shared" si="14"/>
        <v>0.7</v>
      </c>
      <c r="G274" s="83">
        <f t="shared" si="15"/>
        <v>0.30000000000000004</v>
      </c>
      <c r="H274" s="84">
        <v>1166</v>
      </c>
      <c r="I274" s="125">
        <f t="shared" si="16"/>
        <v>46640</v>
      </c>
    </row>
    <row r="275" spans="1:9" x14ac:dyDescent="0.25">
      <c r="A275" s="119">
        <v>6354</v>
      </c>
      <c r="B275" s="119">
        <v>3</v>
      </c>
      <c r="C275" s="85" t="s">
        <v>382</v>
      </c>
      <c r="D275" s="80">
        <v>3.1710557272369191</v>
      </c>
      <c r="E275" s="81">
        <v>0.45644599303135891</v>
      </c>
      <c r="F275" s="82">
        <f t="shared" si="14"/>
        <v>0.7</v>
      </c>
      <c r="G275" s="83">
        <f t="shared" si="15"/>
        <v>0.30000000000000004</v>
      </c>
      <c r="H275" s="84">
        <v>316</v>
      </c>
      <c r="I275" s="125">
        <f t="shared" si="16"/>
        <v>30000</v>
      </c>
    </row>
    <row r="276" spans="1:9" x14ac:dyDescent="0.25">
      <c r="A276" s="119">
        <v>6384</v>
      </c>
      <c r="B276" s="119">
        <v>6</v>
      </c>
      <c r="C276" s="85" t="s">
        <v>383</v>
      </c>
      <c r="D276" s="80">
        <v>5.5250891113421217</v>
      </c>
      <c r="E276" s="81">
        <v>0.3108935128518972</v>
      </c>
      <c r="F276" s="82">
        <f t="shared" si="14"/>
        <v>0.6</v>
      </c>
      <c r="G276" s="83">
        <f t="shared" si="15"/>
        <v>0.4</v>
      </c>
      <c r="H276" s="84">
        <v>859</v>
      </c>
      <c r="I276" s="125">
        <f t="shared" si="16"/>
        <v>34360</v>
      </c>
    </row>
    <row r="277" spans="1:9" x14ac:dyDescent="0.25">
      <c r="A277" s="119">
        <v>6412</v>
      </c>
      <c r="B277" s="119">
        <v>2</v>
      </c>
      <c r="C277" s="85" t="s">
        <v>384</v>
      </c>
      <c r="D277" s="80">
        <v>14.109067850348763</v>
      </c>
      <c r="E277" s="81">
        <v>0.41420118343195267</v>
      </c>
      <c r="F277" s="82">
        <f t="shared" si="14"/>
        <v>0.7</v>
      </c>
      <c r="G277" s="83">
        <f t="shared" si="15"/>
        <v>0.30000000000000004</v>
      </c>
      <c r="H277" s="84">
        <v>445</v>
      </c>
      <c r="I277" s="125">
        <f t="shared" si="16"/>
        <v>30000</v>
      </c>
    </row>
    <row r="278" spans="1:9" x14ac:dyDescent="0.25">
      <c r="A278" s="119">
        <v>6440</v>
      </c>
      <c r="B278" s="119">
        <v>8</v>
      </c>
      <c r="C278" s="85" t="s">
        <v>385</v>
      </c>
      <c r="D278" s="80">
        <v>0.83098883147925207</v>
      </c>
      <c r="E278" s="81">
        <v>0.56129032258064515</v>
      </c>
      <c r="F278" s="82">
        <f t="shared" si="14"/>
        <v>0.8</v>
      </c>
      <c r="G278" s="83">
        <f t="shared" si="15"/>
        <v>0.19999999999999996</v>
      </c>
      <c r="H278" s="84">
        <v>168</v>
      </c>
      <c r="I278" s="125">
        <f t="shared" si="16"/>
        <v>30000</v>
      </c>
    </row>
    <row r="279" spans="1:9" x14ac:dyDescent="0.25">
      <c r="A279" s="119">
        <v>6426</v>
      </c>
      <c r="B279" s="119">
        <v>4</v>
      </c>
      <c r="C279" s="85" t="s">
        <v>386</v>
      </c>
      <c r="D279" s="80">
        <v>5.7293209020555977</v>
      </c>
      <c r="E279" s="81">
        <v>0.39040207522697795</v>
      </c>
      <c r="F279" s="82">
        <f t="shared" si="14"/>
        <v>0.7</v>
      </c>
      <c r="G279" s="83">
        <f t="shared" si="15"/>
        <v>0.30000000000000004</v>
      </c>
      <c r="H279" s="84">
        <v>788</v>
      </c>
      <c r="I279" s="125">
        <f t="shared" si="16"/>
        <v>31520</v>
      </c>
    </row>
    <row r="280" spans="1:9" x14ac:dyDescent="0.25">
      <c r="A280" s="119">
        <v>6461</v>
      </c>
      <c r="B280" s="119">
        <v>2</v>
      </c>
      <c r="C280" s="85" t="s">
        <v>387</v>
      </c>
      <c r="D280" s="80">
        <v>14.552628031088398</v>
      </c>
      <c r="E280" s="81">
        <v>0.38704742478327386</v>
      </c>
      <c r="F280" s="82">
        <f t="shared" si="14"/>
        <v>0.7</v>
      </c>
      <c r="G280" s="83">
        <f t="shared" si="15"/>
        <v>0.30000000000000004</v>
      </c>
      <c r="H280" s="84">
        <v>2001</v>
      </c>
      <c r="I280" s="125">
        <f t="shared" si="16"/>
        <v>60000</v>
      </c>
    </row>
    <row r="281" spans="1:9" x14ac:dyDescent="0.25">
      <c r="A281" s="119">
        <v>6475</v>
      </c>
      <c r="B281" s="119">
        <v>5</v>
      </c>
      <c r="C281" s="85" t="s">
        <v>388</v>
      </c>
      <c r="D281" s="80">
        <v>3.8093231065031108</v>
      </c>
      <c r="E281" s="81">
        <v>0.32989690721649484</v>
      </c>
      <c r="F281" s="82">
        <f t="shared" si="14"/>
        <v>0.6</v>
      </c>
      <c r="G281" s="83">
        <f t="shared" si="15"/>
        <v>0.4</v>
      </c>
      <c r="H281" s="84">
        <v>551</v>
      </c>
      <c r="I281" s="125">
        <f t="shared" si="16"/>
        <v>30000</v>
      </c>
    </row>
    <row r="282" spans="1:9" x14ac:dyDescent="0.25">
      <c r="A282" s="119">
        <v>6608</v>
      </c>
      <c r="B282" s="119">
        <v>6</v>
      </c>
      <c r="C282" s="85" t="s">
        <v>389</v>
      </c>
      <c r="D282" s="80">
        <v>12.044147030311292</v>
      </c>
      <c r="E282" s="81">
        <v>0.16182048040455121</v>
      </c>
      <c r="F282" s="82">
        <f t="shared" si="14"/>
        <v>0.5</v>
      </c>
      <c r="G282" s="83">
        <f t="shared" si="15"/>
        <v>0.5</v>
      </c>
      <c r="H282" s="84">
        <v>1514</v>
      </c>
      <c r="I282" s="125">
        <f t="shared" si="16"/>
        <v>60000</v>
      </c>
    </row>
    <row r="283" spans="1:9" x14ac:dyDescent="0.25">
      <c r="A283" s="119">
        <v>6615</v>
      </c>
      <c r="B283" s="119">
        <v>12</v>
      </c>
      <c r="C283" s="85" t="s">
        <v>390</v>
      </c>
      <c r="D283" s="80">
        <v>0.45120331532097813</v>
      </c>
      <c r="E283" s="81">
        <v>0.59109311740890691</v>
      </c>
      <c r="F283" s="82">
        <f t="shared" si="14"/>
        <v>0.8</v>
      </c>
      <c r="G283" s="83">
        <f t="shared" si="15"/>
        <v>0.19999999999999996</v>
      </c>
      <c r="H283" s="84">
        <v>298</v>
      </c>
      <c r="I283" s="125">
        <f t="shared" si="16"/>
        <v>30000</v>
      </c>
    </row>
    <row r="284" spans="1:9" x14ac:dyDescent="0.25">
      <c r="A284" s="119">
        <v>6678</v>
      </c>
      <c r="B284" s="119">
        <v>5</v>
      </c>
      <c r="C284" s="85" t="s">
        <v>391</v>
      </c>
      <c r="D284" s="80">
        <v>9.221913381331639</v>
      </c>
      <c r="E284" s="81">
        <v>0.45151695419393217</v>
      </c>
      <c r="F284" s="82">
        <f t="shared" si="14"/>
        <v>0.7</v>
      </c>
      <c r="G284" s="83">
        <f t="shared" si="15"/>
        <v>0.30000000000000004</v>
      </c>
      <c r="H284" s="84">
        <v>1722</v>
      </c>
      <c r="I284" s="125">
        <f t="shared" si="16"/>
        <v>60000</v>
      </c>
    </row>
    <row r="285" spans="1:9" x14ac:dyDescent="0.25">
      <c r="A285" s="119">
        <v>469</v>
      </c>
      <c r="B285" s="119">
        <v>2</v>
      </c>
      <c r="C285" s="85" t="s">
        <v>392</v>
      </c>
      <c r="D285" s="80">
        <v>7.4526408970834526</v>
      </c>
      <c r="E285" s="81">
        <v>0.22339027595269381</v>
      </c>
      <c r="F285" s="82">
        <f t="shared" si="14"/>
        <v>0.6</v>
      </c>
      <c r="G285" s="83">
        <f t="shared" si="15"/>
        <v>0.4</v>
      </c>
      <c r="H285" s="84">
        <v>779</v>
      </c>
      <c r="I285" s="125">
        <f t="shared" si="16"/>
        <v>31160</v>
      </c>
    </row>
    <row r="286" spans="1:9" x14ac:dyDescent="0.25">
      <c r="A286" s="119">
        <v>6692</v>
      </c>
      <c r="B286" s="119">
        <v>8</v>
      </c>
      <c r="C286" s="85" t="s">
        <v>393</v>
      </c>
      <c r="D286" s="80">
        <v>4.6788981949236561</v>
      </c>
      <c r="E286" s="81">
        <v>0.35494880546075086</v>
      </c>
      <c r="F286" s="82">
        <f t="shared" si="14"/>
        <v>0.7</v>
      </c>
      <c r="G286" s="83">
        <f t="shared" si="15"/>
        <v>0.30000000000000004</v>
      </c>
      <c r="H286" s="84">
        <v>1178</v>
      </c>
      <c r="I286" s="125">
        <f t="shared" si="16"/>
        <v>47120</v>
      </c>
    </row>
    <row r="287" spans="1:9" x14ac:dyDescent="0.25">
      <c r="A287" s="119">
        <v>6713</v>
      </c>
      <c r="B287" s="119">
        <v>4</v>
      </c>
      <c r="C287" s="85" t="s">
        <v>394</v>
      </c>
      <c r="D287" s="80">
        <v>3.7971150933919233</v>
      </c>
      <c r="E287" s="81">
        <v>0.49258160237388726</v>
      </c>
      <c r="F287" s="82">
        <f t="shared" si="14"/>
        <v>0.7</v>
      </c>
      <c r="G287" s="83">
        <f t="shared" si="15"/>
        <v>0.30000000000000004</v>
      </c>
      <c r="H287" s="84">
        <v>361</v>
      </c>
      <c r="I287" s="125">
        <f t="shared" si="16"/>
        <v>30000</v>
      </c>
    </row>
    <row r="288" spans="1:9" x14ac:dyDescent="0.25">
      <c r="A288" s="119">
        <v>6720</v>
      </c>
      <c r="B288" s="119">
        <v>9</v>
      </c>
      <c r="C288" s="85" t="s">
        <v>395</v>
      </c>
      <c r="D288" s="80">
        <v>4.2154566744730682</v>
      </c>
      <c r="E288" s="81">
        <v>0.40690978886756241</v>
      </c>
      <c r="F288" s="82">
        <f t="shared" si="14"/>
        <v>0.7</v>
      </c>
      <c r="G288" s="83">
        <f t="shared" si="15"/>
        <v>0.30000000000000004</v>
      </c>
      <c r="H288" s="84">
        <v>450</v>
      </c>
      <c r="I288" s="125">
        <f t="shared" si="16"/>
        <v>30000</v>
      </c>
    </row>
    <row r="289" spans="1:9" x14ac:dyDescent="0.25">
      <c r="A289" s="119">
        <v>6748</v>
      </c>
      <c r="B289" s="119">
        <v>2</v>
      </c>
      <c r="C289" s="85" t="s">
        <v>396</v>
      </c>
      <c r="D289" s="80">
        <v>11.720867208672088</v>
      </c>
      <c r="E289" s="81">
        <v>0.10638297872340426</v>
      </c>
      <c r="F289" s="82">
        <f t="shared" si="14"/>
        <v>0.5</v>
      </c>
      <c r="G289" s="83">
        <f t="shared" si="15"/>
        <v>0.5</v>
      </c>
      <c r="H289" s="84">
        <v>346</v>
      </c>
      <c r="I289" s="125">
        <f t="shared" si="16"/>
        <v>30000</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37B8F5-4F44-43D6-BD0A-9DD2C6E027AD}">
  <dimension ref="A1:K291"/>
  <sheetViews>
    <sheetView view="pageLayout" topLeftCell="B1" zoomScaleNormal="100" workbookViewId="0">
      <selection activeCell="G17" sqref="G17"/>
    </sheetView>
  </sheetViews>
  <sheetFormatPr defaultRowHeight="15" x14ac:dyDescent="0.25"/>
  <cols>
    <col min="1" max="1" width="8" style="119" hidden="1" customWidth="1"/>
    <col min="2" max="2" width="31" style="139" customWidth="1"/>
    <col min="3" max="3" width="17" style="119" customWidth="1"/>
    <col min="4" max="4" width="16.42578125" style="120" customWidth="1"/>
    <col min="5" max="5" width="12.85546875" style="121" customWidth="1"/>
    <col min="6" max="6" width="20.42578125" style="122" customWidth="1"/>
    <col min="7" max="7" width="18.85546875" customWidth="1"/>
    <col min="8" max="8" width="12.85546875" style="13" hidden="1" customWidth="1"/>
    <col min="9" max="9" width="12" style="123" hidden="1" customWidth="1"/>
    <col min="10" max="10" width="16" style="128" hidden="1" customWidth="1"/>
    <col min="11" max="11" width="17.85546875" customWidth="1"/>
  </cols>
  <sheetData>
    <row r="1" spans="1:11" ht="15.75" x14ac:dyDescent="0.25">
      <c r="A1"/>
      <c r="B1" s="63" t="s">
        <v>56</v>
      </c>
      <c r="C1" s="64"/>
      <c r="D1" s="65"/>
      <c r="E1" s="66"/>
      <c r="F1" s="67"/>
      <c r="G1" s="68"/>
      <c r="H1" s="69"/>
      <c r="I1" s="128"/>
      <c r="J1"/>
    </row>
    <row r="2" spans="1:11" ht="5.25" customHeight="1" x14ac:dyDescent="0.25">
      <c r="A2"/>
      <c r="B2"/>
      <c r="C2" s="64"/>
      <c r="D2" s="65"/>
      <c r="E2" s="66"/>
      <c r="F2" s="67"/>
      <c r="G2" s="70"/>
      <c r="H2" s="69"/>
      <c r="I2" s="128"/>
      <c r="J2"/>
    </row>
    <row r="3" spans="1:11" x14ac:dyDescent="0.25">
      <c r="A3"/>
      <c r="B3" s="71" t="s">
        <v>115</v>
      </c>
      <c r="C3" s="64"/>
      <c r="D3" s="65"/>
      <c r="E3" s="66"/>
      <c r="F3" s="67"/>
      <c r="G3" s="72"/>
      <c r="H3" s="69"/>
      <c r="I3" s="128"/>
      <c r="J3"/>
    </row>
    <row r="4" spans="1:11" x14ac:dyDescent="0.25">
      <c r="A4"/>
      <c r="B4" s="73" t="s">
        <v>57</v>
      </c>
      <c r="C4" s="64"/>
      <c r="D4" s="65"/>
      <c r="E4" s="66"/>
      <c r="F4" s="67"/>
      <c r="G4" s="74"/>
      <c r="H4" s="69"/>
      <c r="I4" s="128"/>
      <c r="J4"/>
    </row>
    <row r="5" spans="1:11" x14ac:dyDescent="0.25">
      <c r="A5"/>
      <c r="B5" s="75" t="s">
        <v>402</v>
      </c>
      <c r="C5" s="64"/>
      <c r="D5" s="65"/>
      <c r="E5" s="66"/>
      <c r="F5" s="67"/>
      <c r="G5" s="76"/>
      <c r="H5" s="69"/>
      <c r="I5" s="128"/>
      <c r="J5"/>
    </row>
    <row r="6" spans="1:11" x14ac:dyDescent="0.25">
      <c r="A6"/>
      <c r="B6" s="77" t="s">
        <v>59</v>
      </c>
      <c r="C6" s="64"/>
      <c r="D6" s="65"/>
      <c r="E6" s="66"/>
      <c r="F6" s="67"/>
      <c r="G6" s="76"/>
      <c r="H6" s="69"/>
      <c r="I6" s="128"/>
      <c r="J6"/>
    </row>
    <row r="7" spans="1:11" x14ac:dyDescent="0.25">
      <c r="A7"/>
      <c r="B7" s="78" t="s">
        <v>60</v>
      </c>
      <c r="C7" s="64"/>
      <c r="D7" s="65"/>
      <c r="E7" s="66"/>
      <c r="F7" s="67"/>
      <c r="G7" s="76"/>
      <c r="H7" s="69"/>
      <c r="I7" s="128"/>
      <c r="J7"/>
    </row>
    <row r="8" spans="1:11" ht="7.5" customHeight="1" thickBot="1" x14ac:dyDescent="0.3">
      <c r="B8" s="119"/>
      <c r="C8" s="120"/>
      <c r="D8" s="121"/>
      <c r="E8" s="122"/>
      <c r="F8"/>
      <c r="G8" s="13"/>
      <c r="H8" s="123"/>
      <c r="I8" s="128"/>
      <c r="J8"/>
    </row>
    <row r="9" spans="1:11" ht="27" thickBot="1" x14ac:dyDescent="0.3">
      <c r="B9" s="185" t="s">
        <v>431</v>
      </c>
      <c r="C9" s="184" t="s">
        <v>399</v>
      </c>
      <c r="D9" s="181" t="s">
        <v>400</v>
      </c>
      <c r="E9" s="180" t="s">
        <v>432</v>
      </c>
      <c r="F9" s="182" t="s">
        <v>442</v>
      </c>
      <c r="G9" s="148" t="s">
        <v>433</v>
      </c>
      <c r="H9" s="149" t="s">
        <v>401</v>
      </c>
      <c r="I9" s="150" t="s">
        <v>434</v>
      </c>
      <c r="J9" s="151" t="s">
        <v>435</v>
      </c>
      <c r="K9" s="183" t="s">
        <v>436</v>
      </c>
    </row>
    <row r="10" spans="1:11" ht="15.75" thickTop="1" x14ac:dyDescent="0.25">
      <c r="B10" s="152" t="s">
        <v>117</v>
      </c>
      <c r="C10" s="153">
        <v>3.1042948879003278</v>
      </c>
      <c r="D10" s="154">
        <v>0.86977715877437323</v>
      </c>
      <c r="E10" s="155">
        <v>0.85</v>
      </c>
      <c r="F10" s="156">
        <v>0.15000000000000002</v>
      </c>
      <c r="G10" s="157">
        <v>1511</v>
      </c>
      <c r="H10" s="158">
        <v>486.74499509999998</v>
      </c>
      <c r="I10" s="159">
        <v>3.1042948879003278</v>
      </c>
      <c r="J10" s="158">
        <v>1</v>
      </c>
      <c r="K10" s="160">
        <v>60000</v>
      </c>
    </row>
    <row r="11" spans="1:11" x14ac:dyDescent="0.25">
      <c r="B11" s="152" t="s">
        <v>118</v>
      </c>
      <c r="C11" s="153">
        <v>6.7831301150193362</v>
      </c>
      <c r="D11" s="154">
        <v>0.36578947368421055</v>
      </c>
      <c r="E11" s="155">
        <v>0.7</v>
      </c>
      <c r="F11" s="156">
        <v>0.30000000000000004</v>
      </c>
      <c r="G11" s="157">
        <v>456</v>
      </c>
      <c r="H11" s="158">
        <v>67.2256012</v>
      </c>
      <c r="I11" s="159">
        <v>6.7831301150193362</v>
      </c>
      <c r="J11" s="158">
        <v>1</v>
      </c>
      <c r="K11" s="160">
        <v>30000</v>
      </c>
    </row>
    <row r="12" spans="1:11" x14ac:dyDescent="0.25">
      <c r="B12" s="152" t="s">
        <v>119</v>
      </c>
      <c r="C12" s="153">
        <v>11.014472225158643</v>
      </c>
      <c r="D12" s="154">
        <v>0.48951048951048953</v>
      </c>
      <c r="E12" s="155">
        <v>0.7</v>
      </c>
      <c r="F12" s="156">
        <v>0.30000000000000004</v>
      </c>
      <c r="G12" s="157">
        <v>753</v>
      </c>
      <c r="H12" s="158">
        <v>68.364601100000002</v>
      </c>
      <c r="I12" s="159">
        <v>11.014472225158643</v>
      </c>
      <c r="J12" s="158">
        <v>1</v>
      </c>
      <c r="K12" s="160">
        <v>30120</v>
      </c>
    </row>
    <row r="13" spans="1:11" x14ac:dyDescent="0.25">
      <c r="B13" s="152" t="s">
        <v>120</v>
      </c>
      <c r="C13" s="153">
        <v>1.7196524775473079</v>
      </c>
      <c r="D13" s="154">
        <v>0.36475409836065575</v>
      </c>
      <c r="E13" s="155">
        <v>0.7</v>
      </c>
      <c r="F13" s="156">
        <v>0.30000000000000004</v>
      </c>
      <c r="G13" s="157">
        <v>234</v>
      </c>
      <c r="H13" s="158">
        <v>136.07400509999999</v>
      </c>
      <c r="I13" s="159">
        <v>1.7196524775473079</v>
      </c>
      <c r="J13" s="158">
        <v>1</v>
      </c>
      <c r="K13" s="160">
        <v>30000</v>
      </c>
    </row>
    <row r="14" spans="1:11" x14ac:dyDescent="0.25">
      <c r="B14" s="152" t="s">
        <v>121</v>
      </c>
      <c r="C14" s="153">
        <v>4.1163370668590513</v>
      </c>
      <c r="D14" s="154">
        <v>0.6164154103852596</v>
      </c>
      <c r="E14" s="155">
        <v>0.8</v>
      </c>
      <c r="F14" s="156">
        <v>0.19999999999999996</v>
      </c>
      <c r="G14" s="157">
        <v>549</v>
      </c>
      <c r="H14" s="158">
        <v>133.37100219999999</v>
      </c>
      <c r="I14" s="159">
        <v>4.1163370668590513</v>
      </c>
      <c r="J14" s="158">
        <v>1</v>
      </c>
      <c r="K14" s="160">
        <v>30000</v>
      </c>
    </row>
    <row r="15" spans="1:11" x14ac:dyDescent="0.25">
      <c r="B15" s="152" t="s">
        <v>122</v>
      </c>
      <c r="C15" s="153">
        <v>4.0614760110336308</v>
      </c>
      <c r="D15" s="154">
        <v>0.54246575342465753</v>
      </c>
      <c r="E15" s="155">
        <v>0.8</v>
      </c>
      <c r="F15" s="156">
        <v>0.19999999999999996</v>
      </c>
      <c r="G15" s="157">
        <v>440</v>
      </c>
      <c r="H15" s="158">
        <v>108.3349991</v>
      </c>
      <c r="I15" s="159">
        <v>4.0614760110336308</v>
      </c>
      <c r="J15" s="158">
        <v>1</v>
      </c>
      <c r="K15" s="160">
        <v>30000</v>
      </c>
    </row>
    <row r="16" spans="1:11" x14ac:dyDescent="0.25">
      <c r="B16" s="152" t="s">
        <v>123</v>
      </c>
      <c r="C16" s="153">
        <v>9.9679207421443188</v>
      </c>
      <c r="D16" s="154">
        <v>0.42094861660079053</v>
      </c>
      <c r="E16" s="155">
        <v>0.7</v>
      </c>
      <c r="F16" s="156">
        <v>0.30000000000000004</v>
      </c>
      <c r="G16" s="157">
        <v>1622</v>
      </c>
      <c r="H16" s="158">
        <v>162.7220001</v>
      </c>
      <c r="I16" s="159">
        <v>9.9679207421443188</v>
      </c>
      <c r="J16" s="158">
        <v>1</v>
      </c>
      <c r="K16" s="160">
        <v>60000</v>
      </c>
    </row>
    <row r="17" spans="2:11" x14ac:dyDescent="0.25">
      <c r="B17" s="152" t="s">
        <v>126</v>
      </c>
      <c r="C17" s="153">
        <v>3.4823333179386182</v>
      </c>
      <c r="D17" s="154">
        <v>0.37586206896551722</v>
      </c>
      <c r="E17" s="155">
        <v>0.7</v>
      </c>
      <c r="F17" s="156">
        <v>0.30000000000000004</v>
      </c>
      <c r="G17" s="157">
        <v>290</v>
      </c>
      <c r="H17" s="158">
        <v>83.277496299999996</v>
      </c>
      <c r="I17" s="159">
        <v>3.4823333179386182</v>
      </c>
      <c r="J17" s="158">
        <v>1</v>
      </c>
      <c r="K17" s="160">
        <v>30000</v>
      </c>
    </row>
    <row r="18" spans="2:11" x14ac:dyDescent="0.25">
      <c r="B18" s="152" t="s">
        <v>127</v>
      </c>
      <c r="C18" s="153">
        <v>5.3910532329385497</v>
      </c>
      <c r="D18" s="154">
        <v>0.64372273388269508</v>
      </c>
      <c r="E18" s="155">
        <v>0.8</v>
      </c>
      <c r="F18" s="156">
        <v>0.19999999999999996</v>
      </c>
      <c r="G18" s="157">
        <v>2205</v>
      </c>
      <c r="H18" s="158">
        <v>409.01098630000001</v>
      </c>
      <c r="I18" s="159">
        <v>5.3910532329385497</v>
      </c>
      <c r="J18" s="158">
        <v>1</v>
      </c>
      <c r="K18" s="160">
        <v>60000</v>
      </c>
    </row>
    <row r="19" spans="2:11" x14ac:dyDescent="0.25">
      <c r="B19" s="152" t="s">
        <v>128</v>
      </c>
      <c r="C19" s="153">
        <v>3.4780169269235151</v>
      </c>
      <c r="D19" s="154">
        <v>0.375</v>
      </c>
      <c r="E19" s="155">
        <v>0.7</v>
      </c>
      <c r="F19" s="156">
        <v>0.30000000000000004</v>
      </c>
      <c r="G19" s="157">
        <v>446</v>
      </c>
      <c r="H19" s="158">
        <v>128.2339935</v>
      </c>
      <c r="I19" s="159">
        <v>3.4780169269235151</v>
      </c>
      <c r="J19" s="158">
        <v>1</v>
      </c>
      <c r="K19" s="160">
        <v>30000</v>
      </c>
    </row>
    <row r="20" spans="2:11" x14ac:dyDescent="0.25">
      <c r="B20" s="152" t="s">
        <v>129</v>
      </c>
      <c r="C20" s="153">
        <v>5.0973893753626305</v>
      </c>
      <c r="D20" s="154">
        <v>0.33663366336633666</v>
      </c>
      <c r="E20" s="155">
        <v>0.6</v>
      </c>
      <c r="F20" s="156">
        <v>0.4</v>
      </c>
      <c r="G20" s="157">
        <v>766</v>
      </c>
      <c r="H20" s="158">
        <v>150.27300125478573</v>
      </c>
      <c r="I20" s="159">
        <v>5.0973893753626305</v>
      </c>
      <c r="J20" s="158">
        <v>1</v>
      </c>
      <c r="K20" s="160">
        <v>30640</v>
      </c>
    </row>
    <row r="21" spans="2:11" x14ac:dyDescent="0.25">
      <c r="B21" s="152" t="s">
        <v>130</v>
      </c>
      <c r="C21" s="153">
        <v>3.6553683771646792</v>
      </c>
      <c r="D21" s="154">
        <v>0.53600000000000003</v>
      </c>
      <c r="E21" s="155">
        <v>0.8</v>
      </c>
      <c r="F21" s="156">
        <v>0.19999999999999996</v>
      </c>
      <c r="G21" s="157">
        <v>605</v>
      </c>
      <c r="H21" s="158">
        <v>165.5099945</v>
      </c>
      <c r="I21" s="159">
        <v>3.6553683771646792</v>
      </c>
      <c r="J21" s="158">
        <v>1</v>
      </c>
      <c r="K21" s="160">
        <v>30000</v>
      </c>
    </row>
    <row r="22" spans="2:11" x14ac:dyDescent="0.25">
      <c r="B22" s="152" t="s">
        <v>131</v>
      </c>
      <c r="C22" s="153">
        <v>14.633387017770168</v>
      </c>
      <c r="D22" s="154">
        <v>0.23243860651056539</v>
      </c>
      <c r="E22" s="155">
        <v>0.6</v>
      </c>
      <c r="F22" s="156">
        <v>0.4</v>
      </c>
      <c r="G22" s="157">
        <v>1692</v>
      </c>
      <c r="H22" s="158">
        <v>115.62599950000001</v>
      </c>
      <c r="I22" s="159">
        <v>14.633387017770168</v>
      </c>
      <c r="J22" s="158">
        <v>1</v>
      </c>
      <c r="K22" s="160">
        <v>60000</v>
      </c>
    </row>
    <row r="23" spans="2:11" x14ac:dyDescent="0.25">
      <c r="B23" s="152" t="s">
        <v>132</v>
      </c>
      <c r="C23" s="153">
        <v>6.6049848863385296</v>
      </c>
      <c r="D23" s="154">
        <v>0.36564625850340138</v>
      </c>
      <c r="E23" s="155">
        <v>0.7</v>
      </c>
      <c r="F23" s="156">
        <v>0.30000000000000004</v>
      </c>
      <c r="G23" s="157">
        <v>626</v>
      </c>
      <c r="H23" s="158">
        <v>94.776901199999998</v>
      </c>
      <c r="I23" s="159">
        <v>6.6049848863385296</v>
      </c>
      <c r="J23" s="158">
        <v>1</v>
      </c>
      <c r="K23" s="160">
        <v>30000</v>
      </c>
    </row>
    <row r="24" spans="2:11" x14ac:dyDescent="0.25">
      <c r="B24" s="152" t="s">
        <v>133</v>
      </c>
      <c r="C24" s="153">
        <v>6.3010844126054408</v>
      </c>
      <c r="D24" s="154">
        <v>0.16150442477876106</v>
      </c>
      <c r="E24" s="155">
        <v>0.5</v>
      </c>
      <c r="F24" s="156">
        <v>0.5</v>
      </c>
      <c r="G24" s="157">
        <v>423</v>
      </c>
      <c r="H24" s="158">
        <v>67.131301899999997</v>
      </c>
      <c r="I24" s="159">
        <v>6.3010844126054408</v>
      </c>
      <c r="J24" s="158">
        <v>1</v>
      </c>
      <c r="K24" s="160">
        <v>30000</v>
      </c>
    </row>
    <row r="25" spans="2:11" x14ac:dyDescent="0.25">
      <c r="B25" s="152" t="s">
        <v>135</v>
      </c>
      <c r="C25" s="153">
        <v>2.0337266725287289</v>
      </c>
      <c r="D25" s="154">
        <v>1</v>
      </c>
      <c r="E25" s="155">
        <v>0.85</v>
      </c>
      <c r="F25" s="156">
        <v>0.15000000000000002</v>
      </c>
      <c r="G25" s="157">
        <v>442</v>
      </c>
      <c r="H25" s="158">
        <v>217.33500670000001</v>
      </c>
      <c r="I25" s="159">
        <v>2.0337266725287289</v>
      </c>
      <c r="J25" s="158">
        <v>1</v>
      </c>
      <c r="K25" s="160">
        <v>30000</v>
      </c>
    </row>
    <row r="26" spans="2:11" x14ac:dyDescent="0.25">
      <c r="B26" s="152" t="s">
        <v>136</v>
      </c>
      <c r="C26" s="153">
        <v>1.0904388296194054</v>
      </c>
      <c r="D26" s="154">
        <v>0.61373390557939911</v>
      </c>
      <c r="E26" s="155">
        <v>0.8</v>
      </c>
      <c r="F26" s="156">
        <v>0.19999999999999996</v>
      </c>
      <c r="G26" s="157">
        <v>242</v>
      </c>
      <c r="H26" s="158">
        <v>221.92900090000001</v>
      </c>
      <c r="I26" s="159">
        <v>1.0904388296194054</v>
      </c>
      <c r="J26" s="158">
        <v>1</v>
      </c>
      <c r="K26" s="160">
        <v>30000</v>
      </c>
    </row>
    <row r="27" spans="2:11" x14ac:dyDescent="0.25">
      <c r="B27" s="152" t="s">
        <v>137</v>
      </c>
      <c r="C27" s="153">
        <v>13.313886564884561</v>
      </c>
      <c r="D27" s="154">
        <v>0.22380952380952382</v>
      </c>
      <c r="E27" s="155">
        <v>0.6</v>
      </c>
      <c r="F27" s="156">
        <v>0.4</v>
      </c>
      <c r="G27" s="157">
        <v>953</v>
      </c>
      <c r="H27" s="158">
        <v>71.579399100000003</v>
      </c>
      <c r="I27" s="159">
        <v>13.313886564884561</v>
      </c>
      <c r="J27" s="158">
        <v>1</v>
      </c>
      <c r="K27" s="160">
        <v>38120</v>
      </c>
    </row>
    <row r="28" spans="2:11" x14ac:dyDescent="0.25">
      <c r="B28" s="152" t="s">
        <v>138</v>
      </c>
      <c r="C28" s="153">
        <v>3.7101357092847698</v>
      </c>
      <c r="D28" s="154">
        <v>0.3133159268929504</v>
      </c>
      <c r="E28" s="155">
        <v>0.6</v>
      </c>
      <c r="F28" s="156">
        <v>0.4</v>
      </c>
      <c r="G28" s="157">
        <v>376</v>
      </c>
      <c r="H28" s="158">
        <v>101.3440018</v>
      </c>
      <c r="I28" s="159">
        <v>3.7101357092847698</v>
      </c>
      <c r="J28" s="158">
        <v>1</v>
      </c>
      <c r="K28" s="160">
        <v>30000</v>
      </c>
    </row>
    <row r="29" spans="2:11" x14ac:dyDescent="0.25">
      <c r="B29" s="152" t="s">
        <v>139</v>
      </c>
      <c r="C29" s="153">
        <v>7.6106078994628215</v>
      </c>
      <c r="D29" s="154">
        <v>0.36363636363636365</v>
      </c>
      <c r="E29" s="155">
        <v>0.7</v>
      </c>
      <c r="F29" s="156">
        <v>0.30000000000000004</v>
      </c>
      <c r="G29" s="157">
        <v>247</v>
      </c>
      <c r="H29" s="158">
        <v>32.454700500000001</v>
      </c>
      <c r="I29" s="159">
        <v>7.6106078994628215</v>
      </c>
      <c r="J29" s="158">
        <v>1</v>
      </c>
      <c r="K29" s="160">
        <v>30000</v>
      </c>
    </row>
    <row r="30" spans="2:11" x14ac:dyDescent="0.25">
      <c r="B30" s="152" t="s">
        <v>140</v>
      </c>
      <c r="C30" s="153">
        <v>7.6562027825573447</v>
      </c>
      <c r="D30" s="154">
        <v>0.48616600790513836</v>
      </c>
      <c r="E30" s="155">
        <v>0.7</v>
      </c>
      <c r="F30" s="156">
        <v>0.30000000000000004</v>
      </c>
      <c r="G30" s="157">
        <v>1579</v>
      </c>
      <c r="H30" s="158">
        <v>206.23800660000001</v>
      </c>
      <c r="I30" s="159">
        <v>7.6562027825573447</v>
      </c>
      <c r="J30" s="158">
        <v>1</v>
      </c>
      <c r="K30" s="160">
        <v>60000</v>
      </c>
    </row>
    <row r="31" spans="2:11" x14ac:dyDescent="0.25">
      <c r="B31" s="152" t="s">
        <v>141</v>
      </c>
      <c r="C31" s="153">
        <v>6.6997625478039886</v>
      </c>
      <c r="D31" s="154">
        <v>0.38193018480492813</v>
      </c>
      <c r="E31" s="155">
        <v>0.7</v>
      </c>
      <c r="F31" s="156">
        <v>0.30000000000000004</v>
      </c>
      <c r="G31" s="157">
        <v>510</v>
      </c>
      <c r="H31" s="158">
        <v>76.122100799999998</v>
      </c>
      <c r="I31" s="159">
        <v>6.6997625478039886</v>
      </c>
      <c r="J31" s="158">
        <v>1</v>
      </c>
      <c r="K31" s="160">
        <v>30000</v>
      </c>
    </row>
    <row r="32" spans="2:11" x14ac:dyDescent="0.25">
      <c r="B32" s="152" t="s">
        <v>142</v>
      </c>
      <c r="C32" s="153">
        <v>0.95011875212538055</v>
      </c>
      <c r="D32" s="154">
        <v>0.53870967741935483</v>
      </c>
      <c r="E32" s="155">
        <v>0.8</v>
      </c>
      <c r="F32" s="156">
        <v>0.19999999999999996</v>
      </c>
      <c r="G32" s="157">
        <v>220</v>
      </c>
      <c r="H32" s="158">
        <v>231.5500031</v>
      </c>
      <c r="I32" s="159">
        <v>0.95011875212538055</v>
      </c>
      <c r="J32" s="158">
        <v>1</v>
      </c>
      <c r="K32" s="160">
        <v>30000</v>
      </c>
    </row>
    <row r="33" spans="2:11" x14ac:dyDescent="0.25">
      <c r="B33" s="152" t="s">
        <v>144</v>
      </c>
      <c r="C33" s="153">
        <v>3.7203544997421663</v>
      </c>
      <c r="D33" s="154">
        <v>0.54545454545454541</v>
      </c>
      <c r="E33" s="155">
        <v>0.8</v>
      </c>
      <c r="F33" s="156">
        <v>0.19999999999999996</v>
      </c>
      <c r="G33" s="157">
        <v>1737</v>
      </c>
      <c r="H33" s="158">
        <v>466.89099119999997</v>
      </c>
      <c r="I33" s="159">
        <v>3.7203544997421663</v>
      </c>
      <c r="J33" s="158">
        <v>1</v>
      </c>
      <c r="K33" s="160">
        <v>60000</v>
      </c>
    </row>
    <row r="34" spans="2:11" x14ac:dyDescent="0.25">
      <c r="B34" s="152" t="s">
        <v>145</v>
      </c>
      <c r="C34" s="153">
        <v>3.7642155107593496</v>
      </c>
      <c r="D34" s="154">
        <v>0.45820433436532509</v>
      </c>
      <c r="E34" s="155">
        <v>0.7</v>
      </c>
      <c r="F34" s="156">
        <v>0.30000000000000004</v>
      </c>
      <c r="G34" s="157">
        <v>661</v>
      </c>
      <c r="H34" s="158">
        <v>175.60099790000001</v>
      </c>
      <c r="I34" s="159">
        <v>3.7642155107593496</v>
      </c>
      <c r="J34" s="158">
        <v>1</v>
      </c>
      <c r="K34" s="160">
        <v>30000</v>
      </c>
    </row>
    <row r="35" spans="2:11" x14ac:dyDescent="0.25">
      <c r="B35" s="152" t="s">
        <v>146</v>
      </c>
      <c r="C35" s="153">
        <v>7.7095836188345919</v>
      </c>
      <c r="D35" s="154">
        <v>0.39083969465648855</v>
      </c>
      <c r="E35" s="155">
        <v>0.7</v>
      </c>
      <c r="F35" s="156">
        <v>0.30000000000000004</v>
      </c>
      <c r="G35" s="157">
        <v>1301</v>
      </c>
      <c r="H35" s="158">
        <v>168.75100710000001</v>
      </c>
      <c r="I35" s="159">
        <v>7.7095836188345919</v>
      </c>
      <c r="J35" s="158">
        <v>1</v>
      </c>
      <c r="K35" s="160">
        <v>52040</v>
      </c>
    </row>
    <row r="36" spans="2:11" x14ac:dyDescent="0.25">
      <c r="B36" s="152" t="s">
        <v>147</v>
      </c>
      <c r="C36" s="153">
        <v>5.5656757495438702</v>
      </c>
      <c r="D36" s="154">
        <v>0.3836734693877551</v>
      </c>
      <c r="E36" s="155">
        <v>0.7</v>
      </c>
      <c r="F36" s="156">
        <v>0.30000000000000004</v>
      </c>
      <c r="G36" s="157">
        <v>828</v>
      </c>
      <c r="H36" s="158">
        <v>148.7689972</v>
      </c>
      <c r="I36" s="159">
        <v>5.5656757495438702</v>
      </c>
      <c r="J36" s="158">
        <v>1</v>
      </c>
      <c r="K36" s="160">
        <v>33120</v>
      </c>
    </row>
    <row r="37" spans="2:11" x14ac:dyDescent="0.25">
      <c r="B37" s="152" t="s">
        <v>149</v>
      </c>
      <c r="C37" s="153">
        <v>3.2457952793643119</v>
      </c>
      <c r="D37" s="154">
        <v>0.65175718849840258</v>
      </c>
      <c r="E37" s="155">
        <v>0.8</v>
      </c>
      <c r="F37" s="156">
        <v>0.19999999999999996</v>
      </c>
      <c r="G37" s="157">
        <v>407</v>
      </c>
      <c r="H37" s="158">
        <v>125.3929977</v>
      </c>
      <c r="I37" s="159">
        <v>3.2457952793643119</v>
      </c>
      <c r="J37" s="158">
        <v>1</v>
      </c>
      <c r="K37" s="160">
        <v>30000</v>
      </c>
    </row>
    <row r="38" spans="2:11" x14ac:dyDescent="0.25">
      <c r="B38" s="152" t="s">
        <v>151</v>
      </c>
      <c r="C38" s="153">
        <v>3.4714288499058306</v>
      </c>
      <c r="D38" s="154">
        <v>0.15183246073298429</v>
      </c>
      <c r="E38" s="155">
        <v>0.5</v>
      </c>
      <c r="F38" s="156">
        <v>0.5</v>
      </c>
      <c r="G38" s="157">
        <v>117</v>
      </c>
      <c r="H38" s="158">
        <v>33.703701000000002</v>
      </c>
      <c r="I38" s="159">
        <v>3.4714288499058306</v>
      </c>
      <c r="J38" s="158">
        <v>1</v>
      </c>
      <c r="K38" s="160">
        <v>30000</v>
      </c>
    </row>
    <row r="39" spans="2:11" x14ac:dyDescent="0.25">
      <c r="B39" s="152" t="s">
        <v>152</v>
      </c>
      <c r="C39" s="153">
        <v>14.295408196336208</v>
      </c>
      <c r="D39" s="154">
        <v>0.32456140350877194</v>
      </c>
      <c r="E39" s="155">
        <v>0.6</v>
      </c>
      <c r="F39" s="156">
        <v>0.4</v>
      </c>
      <c r="G39" s="157">
        <v>908</v>
      </c>
      <c r="H39" s="158">
        <v>63.516899100000003</v>
      </c>
      <c r="I39" s="159">
        <v>14.295408196336208</v>
      </c>
      <c r="J39" s="158">
        <v>1</v>
      </c>
      <c r="K39" s="160">
        <v>36320</v>
      </c>
    </row>
    <row r="40" spans="2:11" x14ac:dyDescent="0.25">
      <c r="B40" s="152" t="s">
        <v>153</v>
      </c>
      <c r="C40" s="153">
        <v>10.434061038288197</v>
      </c>
      <c r="D40" s="154">
        <v>0.44097560975609756</v>
      </c>
      <c r="E40" s="155">
        <v>0.7</v>
      </c>
      <c r="F40" s="156">
        <v>0.30000000000000004</v>
      </c>
      <c r="G40" s="157">
        <v>1036</v>
      </c>
      <c r="H40" s="158">
        <v>99.290199299999998</v>
      </c>
      <c r="I40" s="159">
        <v>10.434061038288197</v>
      </c>
      <c r="J40" s="158">
        <v>1</v>
      </c>
      <c r="K40" s="160">
        <v>41440</v>
      </c>
    </row>
    <row r="41" spans="2:11" x14ac:dyDescent="0.25">
      <c r="B41" s="152" t="s">
        <v>154</v>
      </c>
      <c r="C41" s="153">
        <v>1.8596431926785266</v>
      </c>
      <c r="D41" s="154">
        <v>0.65837104072398189</v>
      </c>
      <c r="E41" s="155">
        <v>0.8</v>
      </c>
      <c r="F41" s="156">
        <v>0.19999999999999996</v>
      </c>
      <c r="G41" s="157">
        <v>503</v>
      </c>
      <c r="H41" s="158">
        <v>270.48199460000001</v>
      </c>
      <c r="I41" s="159">
        <v>1.8596431926785266</v>
      </c>
      <c r="J41" s="158">
        <v>1</v>
      </c>
      <c r="K41" s="160">
        <v>30000</v>
      </c>
    </row>
    <row r="42" spans="2:11" x14ac:dyDescent="0.25">
      <c r="B42" s="152" t="s">
        <v>155</v>
      </c>
      <c r="C42" s="153">
        <v>0.65140438980869741</v>
      </c>
      <c r="D42" s="154">
        <v>0.5524861878453039</v>
      </c>
      <c r="E42" s="155">
        <v>0.8</v>
      </c>
      <c r="F42" s="156">
        <v>0.19999999999999996</v>
      </c>
      <c r="G42" s="157">
        <v>152</v>
      </c>
      <c r="H42" s="158">
        <v>233.34199520000001</v>
      </c>
      <c r="I42" s="159">
        <v>0.65140438980869741</v>
      </c>
      <c r="J42" s="158">
        <v>1</v>
      </c>
      <c r="K42" s="160">
        <v>30000</v>
      </c>
    </row>
    <row r="43" spans="2:11" x14ac:dyDescent="0.25">
      <c r="B43" s="152" t="s">
        <v>156</v>
      </c>
      <c r="C43" s="153">
        <v>5.5831796615679066</v>
      </c>
      <c r="D43" s="154">
        <v>0.46171693735498842</v>
      </c>
      <c r="E43" s="155">
        <v>0.7</v>
      </c>
      <c r="F43" s="156">
        <v>0.30000000000000004</v>
      </c>
      <c r="G43" s="157">
        <v>850</v>
      </c>
      <c r="H43" s="158">
        <v>152.24299619999999</v>
      </c>
      <c r="I43" s="159">
        <v>5.5831796615679066</v>
      </c>
      <c r="J43" s="158">
        <v>1</v>
      </c>
      <c r="K43" s="160">
        <v>34000</v>
      </c>
    </row>
    <row r="44" spans="2:11" x14ac:dyDescent="0.25">
      <c r="B44" s="152" t="s">
        <v>157</v>
      </c>
      <c r="C44" s="153">
        <v>4.7218756544803568</v>
      </c>
      <c r="D44" s="154">
        <v>0.47867298578199052</v>
      </c>
      <c r="E44" s="155">
        <v>0.7</v>
      </c>
      <c r="F44" s="156">
        <v>0.30000000000000004</v>
      </c>
      <c r="G44" s="157">
        <v>395</v>
      </c>
      <c r="H44" s="158">
        <v>83.653198200000006</v>
      </c>
      <c r="I44" s="159">
        <v>4.7218756544803568</v>
      </c>
      <c r="J44" s="158">
        <v>1</v>
      </c>
      <c r="K44" s="160">
        <v>30000</v>
      </c>
    </row>
    <row r="45" spans="2:11" x14ac:dyDescent="0.25">
      <c r="B45" s="152" t="s">
        <v>158</v>
      </c>
      <c r="C45" s="153">
        <v>13.97624080188459</v>
      </c>
      <c r="D45" s="154">
        <v>0.19414316702819956</v>
      </c>
      <c r="E45" s="155">
        <v>0.5</v>
      </c>
      <c r="F45" s="156">
        <v>0.5</v>
      </c>
      <c r="G45" s="157">
        <v>904</v>
      </c>
      <c r="H45" s="158">
        <v>64.681198100000003</v>
      </c>
      <c r="I45" s="159">
        <v>13.97624080188459</v>
      </c>
      <c r="J45" s="158">
        <v>1</v>
      </c>
      <c r="K45" s="160">
        <v>36160</v>
      </c>
    </row>
    <row r="46" spans="2:11" x14ac:dyDescent="0.25">
      <c r="B46" s="152" t="s">
        <v>159</v>
      </c>
      <c r="C46" s="153">
        <v>13.436614317169401</v>
      </c>
      <c r="D46" s="154">
        <v>0.42452830188679247</v>
      </c>
      <c r="E46" s="155">
        <v>0.7</v>
      </c>
      <c r="F46" s="156">
        <v>0.30000000000000004</v>
      </c>
      <c r="G46" s="157">
        <v>940</v>
      </c>
      <c r="H46" s="158">
        <v>69.958099399999995</v>
      </c>
      <c r="I46" s="159">
        <v>13.436614317169401</v>
      </c>
      <c r="J46" s="158">
        <v>1</v>
      </c>
      <c r="K46" s="160">
        <v>37600</v>
      </c>
    </row>
    <row r="47" spans="2:11" x14ac:dyDescent="0.25">
      <c r="B47" s="152" t="s">
        <v>160</v>
      </c>
      <c r="C47" s="153">
        <v>7.6169626029099184</v>
      </c>
      <c r="D47" s="154">
        <v>0.23391370174110523</v>
      </c>
      <c r="E47" s="155">
        <v>0.6</v>
      </c>
      <c r="F47" s="156">
        <v>0.4</v>
      </c>
      <c r="G47" s="157">
        <v>1364</v>
      </c>
      <c r="H47" s="158">
        <v>179.07400509999999</v>
      </c>
      <c r="I47" s="159">
        <v>7.6169626029099184</v>
      </c>
      <c r="J47" s="158">
        <v>1</v>
      </c>
      <c r="K47" s="160">
        <v>54560</v>
      </c>
    </row>
    <row r="48" spans="2:11" x14ac:dyDescent="0.25">
      <c r="B48" s="152" t="s">
        <v>161</v>
      </c>
      <c r="C48" s="153">
        <v>5.122250988632004</v>
      </c>
      <c r="D48" s="154">
        <v>0.38240000000000002</v>
      </c>
      <c r="E48" s="155">
        <v>0.7</v>
      </c>
      <c r="F48" s="156">
        <v>0.30000000000000004</v>
      </c>
      <c r="G48" s="157">
        <v>600</v>
      </c>
      <c r="H48" s="158">
        <v>117.1360016</v>
      </c>
      <c r="I48" s="159">
        <v>5.122250988632004</v>
      </c>
      <c r="J48" s="158">
        <v>1</v>
      </c>
      <c r="K48" s="160">
        <v>30000</v>
      </c>
    </row>
    <row r="49" spans="2:11" x14ac:dyDescent="0.25">
      <c r="B49" s="152" t="s">
        <v>163</v>
      </c>
      <c r="C49" s="153">
        <v>8.0543326187768187</v>
      </c>
      <c r="D49" s="154">
        <v>0.15235457063711899</v>
      </c>
      <c r="E49" s="155">
        <v>0.5</v>
      </c>
      <c r="F49" s="156">
        <v>0.5</v>
      </c>
      <c r="G49" s="157">
        <v>1129</v>
      </c>
      <c r="H49" s="158">
        <v>140.17300420000001</v>
      </c>
      <c r="I49" s="159">
        <v>8.0543326187768187</v>
      </c>
      <c r="J49" s="158">
        <v>1</v>
      </c>
      <c r="K49" s="160">
        <v>45160</v>
      </c>
    </row>
    <row r="50" spans="2:11" x14ac:dyDescent="0.25">
      <c r="B50" s="152" t="s">
        <v>164</v>
      </c>
      <c r="C50" s="153">
        <v>1.0620822791992073</v>
      </c>
      <c r="D50" s="154">
        <v>0.58513513513513515</v>
      </c>
      <c r="E50" s="155">
        <v>0.8</v>
      </c>
      <c r="F50" s="156">
        <v>0.19999999999999996</v>
      </c>
      <c r="G50" s="157">
        <v>783</v>
      </c>
      <c r="H50" s="158">
        <v>737.23101810000003</v>
      </c>
      <c r="I50" s="159">
        <v>1.0620822791992073</v>
      </c>
      <c r="J50" s="158">
        <v>1</v>
      </c>
      <c r="K50" s="160">
        <v>31320</v>
      </c>
    </row>
    <row r="51" spans="2:11" x14ac:dyDescent="0.25">
      <c r="B51" s="152" t="s">
        <v>165</v>
      </c>
      <c r="C51" s="153">
        <v>4.1902728002992164</v>
      </c>
      <c r="D51" s="154">
        <v>0.47956989247311826</v>
      </c>
      <c r="E51" s="155">
        <v>0.7</v>
      </c>
      <c r="F51" s="156">
        <v>0.30000000000000004</v>
      </c>
      <c r="G51" s="157">
        <v>1068</v>
      </c>
      <c r="H51" s="158">
        <v>254.87600710000001</v>
      </c>
      <c r="I51" s="159">
        <v>4.1902728002992164</v>
      </c>
      <c r="J51" s="158">
        <v>1</v>
      </c>
      <c r="K51" s="160">
        <v>42720</v>
      </c>
    </row>
    <row r="52" spans="2:11" x14ac:dyDescent="0.25">
      <c r="B52" s="152" t="s">
        <v>166</v>
      </c>
      <c r="C52" s="153">
        <v>10.386618415942188</v>
      </c>
      <c r="D52" s="154">
        <v>0.39870490286771509</v>
      </c>
      <c r="E52" s="155">
        <v>0.7</v>
      </c>
      <c r="F52" s="156">
        <v>0.30000000000000004</v>
      </c>
      <c r="G52" s="157">
        <v>1073</v>
      </c>
      <c r="H52" s="158">
        <v>103.3059998</v>
      </c>
      <c r="I52" s="159">
        <v>10.386618415942188</v>
      </c>
      <c r="J52" s="158">
        <v>1</v>
      </c>
      <c r="K52" s="160">
        <v>42920</v>
      </c>
    </row>
    <row r="53" spans="2:11" x14ac:dyDescent="0.25">
      <c r="B53" s="152" t="s">
        <v>167</v>
      </c>
      <c r="C53" s="153">
        <v>5.5328596088496873</v>
      </c>
      <c r="D53" s="154">
        <v>0.64864864864864868</v>
      </c>
      <c r="E53" s="155">
        <v>0.8</v>
      </c>
      <c r="F53" s="156">
        <v>0.19999999999999996</v>
      </c>
      <c r="G53" s="157">
        <v>318</v>
      </c>
      <c r="H53" s="158">
        <v>57.474800100000003</v>
      </c>
      <c r="I53" s="159">
        <v>5.5328596088496873</v>
      </c>
      <c r="J53" s="158">
        <v>1</v>
      </c>
      <c r="K53" s="160">
        <v>30000</v>
      </c>
    </row>
    <row r="54" spans="2:11" x14ac:dyDescent="0.25">
      <c r="B54" s="152" t="s">
        <v>168</v>
      </c>
      <c r="C54" s="153">
        <v>5.7094580246931068</v>
      </c>
      <c r="D54" s="154">
        <v>0.43874172185430466</v>
      </c>
      <c r="E54" s="155">
        <v>0.7</v>
      </c>
      <c r="F54" s="156">
        <v>0.30000000000000004</v>
      </c>
      <c r="G54" s="157">
        <v>615</v>
      </c>
      <c r="H54" s="158">
        <v>107.71600340000001</v>
      </c>
      <c r="I54" s="159">
        <v>5.7094580246931068</v>
      </c>
      <c r="J54" s="158">
        <v>1</v>
      </c>
      <c r="K54" s="160">
        <v>30000</v>
      </c>
    </row>
    <row r="55" spans="2:11" x14ac:dyDescent="0.25">
      <c r="B55" s="152" t="s">
        <v>169</v>
      </c>
      <c r="C55" s="153">
        <v>9.0935156924094649</v>
      </c>
      <c r="D55" s="154">
        <v>0.64864864864864868</v>
      </c>
      <c r="E55" s="155">
        <v>0.8</v>
      </c>
      <c r="F55" s="156">
        <v>0.19999999999999996</v>
      </c>
      <c r="G55" s="157">
        <v>1015</v>
      </c>
      <c r="H55" s="158">
        <v>111.61799619999999</v>
      </c>
      <c r="I55" s="159">
        <v>9.0935156924094649</v>
      </c>
      <c r="J55" s="158">
        <v>1</v>
      </c>
      <c r="K55" s="160">
        <v>40600</v>
      </c>
    </row>
    <row r="56" spans="2:11" x14ac:dyDescent="0.25">
      <c r="B56" s="152" t="s">
        <v>170</v>
      </c>
      <c r="C56" s="153">
        <v>7.9982458439708957</v>
      </c>
      <c r="D56" s="154">
        <v>0.47457627118644069</v>
      </c>
      <c r="E56" s="155">
        <v>0.7</v>
      </c>
      <c r="F56" s="156">
        <v>0.30000000000000004</v>
      </c>
      <c r="G56" s="157">
        <v>1313</v>
      </c>
      <c r="H56" s="158">
        <v>164.16099550000001</v>
      </c>
      <c r="I56" s="159">
        <v>7.9982458439708957</v>
      </c>
      <c r="J56" s="158">
        <v>1</v>
      </c>
      <c r="K56" s="160">
        <v>52520</v>
      </c>
    </row>
    <row r="57" spans="2:11" x14ac:dyDescent="0.25">
      <c r="B57" s="152" t="s">
        <v>171</v>
      </c>
      <c r="C57" s="153">
        <v>3.6070719827172737</v>
      </c>
      <c r="D57" s="154">
        <v>0.35032894736842107</v>
      </c>
      <c r="E57" s="155">
        <v>0.7</v>
      </c>
      <c r="F57" s="156">
        <v>0.30000000000000004</v>
      </c>
      <c r="G57" s="157">
        <v>579</v>
      </c>
      <c r="H57" s="158">
        <v>160.51800539999999</v>
      </c>
      <c r="I57" s="159">
        <v>3.6070719827172737</v>
      </c>
      <c r="J57" s="158">
        <v>1</v>
      </c>
      <c r="K57" s="160">
        <v>30000</v>
      </c>
    </row>
    <row r="58" spans="2:11" x14ac:dyDescent="0.25">
      <c r="B58" s="152" t="s">
        <v>172</v>
      </c>
      <c r="C58" s="153">
        <v>6.3235788997593332</v>
      </c>
      <c r="D58" s="154">
        <v>0.59576719576719572</v>
      </c>
      <c r="E58" s="155">
        <v>0.8</v>
      </c>
      <c r="F58" s="156">
        <v>0.19999999999999996</v>
      </c>
      <c r="G58" s="157">
        <v>1034</v>
      </c>
      <c r="H58" s="158">
        <v>163.51499939999999</v>
      </c>
      <c r="I58" s="159">
        <v>6.3235788997593332</v>
      </c>
      <c r="J58" s="158">
        <v>1</v>
      </c>
      <c r="K58" s="160">
        <v>41360</v>
      </c>
    </row>
    <row r="59" spans="2:11" x14ac:dyDescent="0.25">
      <c r="B59" s="152" t="s">
        <v>173</v>
      </c>
      <c r="C59" s="153">
        <v>3.7825035006117753</v>
      </c>
      <c r="D59" s="154">
        <v>0.42370572207084467</v>
      </c>
      <c r="E59" s="155">
        <v>0.7</v>
      </c>
      <c r="F59" s="156">
        <v>0.30000000000000004</v>
      </c>
      <c r="G59" s="157">
        <v>725</v>
      </c>
      <c r="H59" s="158">
        <v>191.6719971</v>
      </c>
      <c r="I59" s="159">
        <v>3.7825035006117753</v>
      </c>
      <c r="J59" s="158">
        <v>1</v>
      </c>
      <c r="K59" s="160">
        <v>30000</v>
      </c>
    </row>
    <row r="60" spans="2:11" x14ac:dyDescent="0.25">
      <c r="B60" s="152" t="s">
        <v>174</v>
      </c>
      <c r="C60" s="153">
        <v>4.4358463162548869</v>
      </c>
      <c r="D60" s="154">
        <v>0.47690387016229713</v>
      </c>
      <c r="E60" s="155">
        <v>0.7</v>
      </c>
      <c r="F60" s="156">
        <v>0.30000000000000004</v>
      </c>
      <c r="G60" s="157">
        <v>814</v>
      </c>
      <c r="H60" s="158">
        <v>183.50500489999999</v>
      </c>
      <c r="I60" s="159">
        <v>4.4358463162548869</v>
      </c>
      <c r="J60" s="158">
        <v>1</v>
      </c>
      <c r="K60" s="160">
        <v>32560</v>
      </c>
    </row>
    <row r="61" spans="2:11" x14ac:dyDescent="0.25">
      <c r="B61" s="152" t="s">
        <v>175</v>
      </c>
      <c r="C61" s="153">
        <v>9.7062525847086096</v>
      </c>
      <c r="D61" s="154">
        <v>0.30209895052473762</v>
      </c>
      <c r="E61" s="155">
        <v>0.6</v>
      </c>
      <c r="F61" s="156">
        <v>0.4</v>
      </c>
      <c r="G61" s="157">
        <v>1289</v>
      </c>
      <c r="H61" s="158">
        <v>132.80099490000001</v>
      </c>
      <c r="I61" s="159">
        <v>9.7062525847086096</v>
      </c>
      <c r="J61" s="158">
        <v>1</v>
      </c>
      <c r="K61" s="160">
        <v>51560</v>
      </c>
    </row>
    <row r="62" spans="2:11" x14ac:dyDescent="0.25">
      <c r="B62" s="152" t="s">
        <v>176</v>
      </c>
      <c r="C62" s="153">
        <v>4.3266470442101319</v>
      </c>
      <c r="D62" s="154">
        <v>0.6071428571428571</v>
      </c>
      <c r="E62" s="155">
        <v>0.8</v>
      </c>
      <c r="F62" s="156">
        <v>0.19999999999999996</v>
      </c>
      <c r="G62" s="157">
        <v>437</v>
      </c>
      <c r="H62" s="158">
        <v>101.0019989</v>
      </c>
      <c r="I62" s="159">
        <v>4.3266470442101319</v>
      </c>
      <c r="J62" s="158">
        <v>1</v>
      </c>
      <c r="K62" s="160">
        <v>30000</v>
      </c>
    </row>
    <row r="63" spans="2:11" x14ac:dyDescent="0.25">
      <c r="B63" s="152" t="s">
        <v>177</v>
      </c>
      <c r="C63" s="153">
        <v>1.7012325018612287</v>
      </c>
      <c r="D63" s="154">
        <v>0.60802833530106259</v>
      </c>
      <c r="E63" s="155">
        <v>0.8</v>
      </c>
      <c r="F63" s="156">
        <v>0.19999999999999996</v>
      </c>
      <c r="G63" s="157">
        <v>901</v>
      </c>
      <c r="H63" s="158">
        <v>529.61602779999998</v>
      </c>
      <c r="I63" s="159">
        <v>1.7012325018612287</v>
      </c>
      <c r="J63" s="158">
        <v>1</v>
      </c>
      <c r="K63" s="160">
        <v>36040</v>
      </c>
    </row>
    <row r="64" spans="2:11" x14ac:dyDescent="0.25">
      <c r="B64" s="152" t="s">
        <v>178</v>
      </c>
      <c r="C64" s="153">
        <v>2.7131143819343913</v>
      </c>
      <c r="D64" s="154">
        <v>0.49682337992376113</v>
      </c>
      <c r="E64" s="155">
        <v>0.7</v>
      </c>
      <c r="F64" s="156">
        <v>0.30000000000000004</v>
      </c>
      <c r="G64" s="157">
        <v>774</v>
      </c>
      <c r="H64" s="158">
        <v>285.28100590000003</v>
      </c>
      <c r="I64" s="159">
        <v>2.7131143819343913</v>
      </c>
      <c r="J64" s="158">
        <v>1</v>
      </c>
      <c r="K64" s="160">
        <v>30960</v>
      </c>
    </row>
    <row r="65" spans="2:11" x14ac:dyDescent="0.25">
      <c r="B65" s="152" t="s">
        <v>179</v>
      </c>
      <c r="C65" s="153">
        <v>8.075684706625033</v>
      </c>
      <c r="D65" s="154">
        <v>0.33689024390243905</v>
      </c>
      <c r="E65" s="155">
        <v>0.6</v>
      </c>
      <c r="F65" s="156">
        <v>0.4</v>
      </c>
      <c r="G65" s="157">
        <v>635</v>
      </c>
      <c r="H65" s="158">
        <v>78.631103499999995</v>
      </c>
      <c r="I65" s="159">
        <v>8.075684706625033</v>
      </c>
      <c r="J65" s="158">
        <v>1</v>
      </c>
      <c r="K65" s="160">
        <v>30000</v>
      </c>
    </row>
    <row r="66" spans="2:11" x14ac:dyDescent="0.25">
      <c r="B66" s="152" t="s">
        <v>180</v>
      </c>
      <c r="C66" s="153">
        <v>5.0378779614624385</v>
      </c>
      <c r="D66" s="154">
        <v>0.49105145413870244</v>
      </c>
      <c r="E66" s="155">
        <v>0.7</v>
      </c>
      <c r="F66" s="156">
        <v>0.30000000000000004</v>
      </c>
      <c r="G66" s="157">
        <v>939</v>
      </c>
      <c r="H66" s="158">
        <v>186.3880005</v>
      </c>
      <c r="I66" s="159">
        <v>5.0378779614624385</v>
      </c>
      <c r="J66" s="158">
        <v>1</v>
      </c>
      <c r="K66" s="160">
        <v>37560</v>
      </c>
    </row>
    <row r="67" spans="2:11" x14ac:dyDescent="0.25">
      <c r="B67" s="152" t="s">
        <v>181</v>
      </c>
      <c r="C67" s="153">
        <v>5.4080105987994385</v>
      </c>
      <c r="D67" s="154">
        <v>0.45197044334975367</v>
      </c>
      <c r="E67" s="155">
        <v>0.7</v>
      </c>
      <c r="F67" s="156">
        <v>0.30000000000000004</v>
      </c>
      <c r="G67" s="157">
        <v>864</v>
      </c>
      <c r="H67" s="158">
        <v>159.7630005</v>
      </c>
      <c r="I67" s="159">
        <v>5.4080105987994385</v>
      </c>
      <c r="J67" s="158">
        <v>1</v>
      </c>
      <c r="K67" s="160">
        <v>34560</v>
      </c>
    </row>
    <row r="68" spans="2:11" x14ac:dyDescent="0.25">
      <c r="B68" s="152" t="s">
        <v>423</v>
      </c>
      <c r="C68" s="153">
        <v>3.2773549429148314</v>
      </c>
      <c r="D68" s="154">
        <v>0.48330058939096265</v>
      </c>
      <c r="E68" s="155">
        <v>0.7</v>
      </c>
      <c r="F68" s="156">
        <v>0.30000000000000004</v>
      </c>
      <c r="G68" s="157">
        <v>564</v>
      </c>
      <c r="H68" s="158">
        <v>172.0899963</v>
      </c>
      <c r="I68" s="159">
        <v>3.2773549429148314</v>
      </c>
      <c r="J68" s="158">
        <v>1</v>
      </c>
      <c r="K68" s="160">
        <v>30000</v>
      </c>
    </row>
    <row r="69" spans="2:11" x14ac:dyDescent="0.25">
      <c r="B69" s="152" t="s">
        <v>182</v>
      </c>
      <c r="C69" s="153">
        <v>10.602639288509243</v>
      </c>
      <c r="D69" s="154">
        <v>0.23254364089775562</v>
      </c>
      <c r="E69" s="155">
        <v>0.6</v>
      </c>
      <c r="F69" s="156">
        <v>0.4</v>
      </c>
      <c r="G69" s="157">
        <v>1493</v>
      </c>
      <c r="H69" s="158">
        <v>140.81399540000001</v>
      </c>
      <c r="I69" s="159">
        <v>10.602639288509243</v>
      </c>
      <c r="J69" s="158">
        <v>1</v>
      </c>
      <c r="K69" s="160">
        <v>59720</v>
      </c>
    </row>
    <row r="70" spans="2:11" x14ac:dyDescent="0.25">
      <c r="B70" s="152" t="s">
        <v>184</v>
      </c>
      <c r="C70" s="153">
        <v>8.8698933498121466</v>
      </c>
      <c r="D70" s="154">
        <v>0.51660026560424965</v>
      </c>
      <c r="E70" s="155">
        <v>0.8</v>
      </c>
      <c r="F70" s="156">
        <v>0.19999999999999996</v>
      </c>
      <c r="G70" s="157">
        <v>755</v>
      </c>
      <c r="H70" s="158">
        <v>85.119399999999999</v>
      </c>
      <c r="I70" s="159">
        <v>8.8698933498121466</v>
      </c>
      <c r="J70" s="158">
        <v>1</v>
      </c>
      <c r="K70" s="160">
        <v>30200</v>
      </c>
    </row>
    <row r="71" spans="2:11" x14ac:dyDescent="0.25">
      <c r="B71" s="152" t="s">
        <v>185</v>
      </c>
      <c r="C71" s="153">
        <v>7.033891809842177</v>
      </c>
      <c r="D71" s="154">
        <v>0.39305445935280192</v>
      </c>
      <c r="E71" s="155">
        <v>0.7</v>
      </c>
      <c r="F71" s="156">
        <v>0.30000000000000004</v>
      </c>
      <c r="G71" s="157">
        <v>1321</v>
      </c>
      <c r="H71" s="158">
        <v>187.80499270000001</v>
      </c>
      <c r="I71" s="159">
        <v>7.033891809842177</v>
      </c>
      <c r="J71" s="158">
        <v>1</v>
      </c>
      <c r="K71" s="160">
        <v>52840</v>
      </c>
    </row>
    <row r="72" spans="2:11" x14ac:dyDescent="0.25">
      <c r="B72" s="152" t="s">
        <v>186</v>
      </c>
      <c r="C72" s="153">
        <v>8.4332748904424388</v>
      </c>
      <c r="D72" s="154">
        <v>0.1764</v>
      </c>
      <c r="E72" s="155">
        <v>0.5</v>
      </c>
      <c r="F72" s="156">
        <v>0.5</v>
      </c>
      <c r="G72" s="157">
        <v>95</v>
      </c>
      <c r="H72" s="158">
        <v>11.2649002</v>
      </c>
      <c r="I72" s="159">
        <v>8.4332748904424388</v>
      </c>
      <c r="J72" s="158">
        <v>1</v>
      </c>
      <c r="K72" s="160">
        <v>30000</v>
      </c>
    </row>
    <row r="73" spans="2:11" x14ac:dyDescent="0.25">
      <c r="B73" s="152" t="s">
        <v>187</v>
      </c>
      <c r="C73" s="153">
        <v>0.57451859940849981</v>
      </c>
      <c r="D73" s="154">
        <v>0.54098360655737709</v>
      </c>
      <c r="E73" s="155">
        <v>0.8</v>
      </c>
      <c r="F73" s="156">
        <v>0.19999999999999996</v>
      </c>
      <c r="G73" s="157">
        <v>388</v>
      </c>
      <c r="H73" s="158">
        <v>675.34802249999996</v>
      </c>
      <c r="I73" s="159">
        <v>0.57451859940849981</v>
      </c>
      <c r="J73" s="158">
        <v>1</v>
      </c>
      <c r="K73" s="160">
        <v>30000</v>
      </c>
    </row>
    <row r="74" spans="2:11" x14ac:dyDescent="0.25">
      <c r="B74" s="152" t="s">
        <v>424</v>
      </c>
      <c r="C74" s="153">
        <v>3.3838861959990343</v>
      </c>
      <c r="D74" s="154">
        <v>0.39811912225705332</v>
      </c>
      <c r="E74" s="155">
        <v>0.7</v>
      </c>
      <c r="F74" s="156">
        <v>0.30000000000000004</v>
      </c>
      <c r="G74" s="157">
        <v>994</v>
      </c>
      <c r="H74" s="158">
        <v>293.74510324113857</v>
      </c>
      <c r="I74" s="159">
        <v>3.3838861959990343</v>
      </c>
      <c r="J74" s="158">
        <v>1</v>
      </c>
      <c r="K74" s="160">
        <v>39760</v>
      </c>
    </row>
    <row r="75" spans="2:11" x14ac:dyDescent="0.25">
      <c r="B75" s="152" t="s">
        <v>189</v>
      </c>
      <c r="C75" s="153">
        <v>7.6164925958232779</v>
      </c>
      <c r="D75" s="154">
        <v>0.3377049180327869</v>
      </c>
      <c r="E75" s="155">
        <v>0.6</v>
      </c>
      <c r="F75" s="156">
        <v>0.4</v>
      </c>
      <c r="G75" s="157">
        <v>620</v>
      </c>
      <c r="H75" s="158">
        <v>81.402298000000002</v>
      </c>
      <c r="I75" s="159">
        <v>7.6164925958232779</v>
      </c>
      <c r="J75" s="158">
        <v>1</v>
      </c>
      <c r="K75" s="160">
        <v>30000</v>
      </c>
    </row>
    <row r="76" spans="2:11" x14ac:dyDescent="0.25">
      <c r="B76" s="152" t="s">
        <v>191</v>
      </c>
      <c r="C76" s="153">
        <v>5.29640753722121</v>
      </c>
      <c r="D76" s="154">
        <v>0.42965204236006049</v>
      </c>
      <c r="E76" s="155">
        <v>0.7</v>
      </c>
      <c r="F76" s="156">
        <v>0.30000000000000004</v>
      </c>
      <c r="G76" s="157">
        <v>664</v>
      </c>
      <c r="H76" s="158">
        <v>125.36799619999999</v>
      </c>
      <c r="I76" s="159">
        <v>5.29640753722121</v>
      </c>
      <c r="J76" s="158">
        <v>1</v>
      </c>
      <c r="K76" s="160">
        <v>30000</v>
      </c>
    </row>
    <row r="77" spans="2:11" x14ac:dyDescent="0.25">
      <c r="B77" s="152" t="s">
        <v>192</v>
      </c>
      <c r="C77" s="153">
        <v>12.559224763690279</v>
      </c>
      <c r="D77" s="154">
        <v>0.335387323943662</v>
      </c>
      <c r="E77" s="155">
        <v>0.6</v>
      </c>
      <c r="F77" s="156">
        <v>0.4</v>
      </c>
      <c r="G77" s="157">
        <v>1112</v>
      </c>
      <c r="H77" s="158">
        <v>88.5404968</v>
      </c>
      <c r="I77" s="159">
        <v>12.559224763690279</v>
      </c>
      <c r="J77" s="158">
        <v>1</v>
      </c>
      <c r="K77" s="160">
        <v>44480</v>
      </c>
    </row>
    <row r="78" spans="2:11" x14ac:dyDescent="0.25">
      <c r="B78" s="152" t="s">
        <v>193</v>
      </c>
      <c r="C78" s="153">
        <v>8.281222696693753</v>
      </c>
      <c r="D78" s="154">
        <v>0.37911746426351772</v>
      </c>
      <c r="E78" s="155">
        <v>0.7</v>
      </c>
      <c r="F78" s="156">
        <v>0.30000000000000004</v>
      </c>
      <c r="G78" s="157">
        <v>450</v>
      </c>
      <c r="H78" s="158">
        <v>54.339801799999996</v>
      </c>
      <c r="I78" s="159">
        <v>8.281222696693753</v>
      </c>
      <c r="J78" s="158">
        <v>1</v>
      </c>
      <c r="K78" s="160">
        <v>30000</v>
      </c>
    </row>
    <row r="79" spans="2:11" x14ac:dyDescent="0.25">
      <c r="B79" s="152" t="s">
        <v>194</v>
      </c>
      <c r="C79" s="153">
        <v>7.5648744065901257</v>
      </c>
      <c r="D79" s="154">
        <v>0.2927414517096581</v>
      </c>
      <c r="E79" s="155">
        <v>0.6</v>
      </c>
      <c r="F79" s="156">
        <v>0.4</v>
      </c>
      <c r="G79" s="157">
        <v>1743</v>
      </c>
      <c r="H79" s="158">
        <v>230.40699770000001</v>
      </c>
      <c r="I79" s="159">
        <v>7.5648744065901257</v>
      </c>
      <c r="J79" s="158">
        <v>1</v>
      </c>
      <c r="K79" s="160">
        <v>60000</v>
      </c>
    </row>
    <row r="80" spans="2:11" x14ac:dyDescent="0.25">
      <c r="B80" s="152" t="s">
        <v>195</v>
      </c>
      <c r="C80" s="153">
        <v>3.4150246561815036</v>
      </c>
      <c r="D80" s="154">
        <v>0.48299319727891155</v>
      </c>
      <c r="E80" s="155">
        <v>0.7</v>
      </c>
      <c r="F80" s="156">
        <v>0.30000000000000004</v>
      </c>
      <c r="G80" s="157">
        <v>334</v>
      </c>
      <c r="H80" s="158">
        <v>97.803100599999993</v>
      </c>
      <c r="I80" s="159">
        <v>3.4150246561815036</v>
      </c>
      <c r="J80" s="158">
        <v>1</v>
      </c>
      <c r="K80" s="160">
        <v>30000</v>
      </c>
    </row>
    <row r="81" spans="2:11" x14ac:dyDescent="0.25">
      <c r="B81" s="152" t="s">
        <v>196</v>
      </c>
      <c r="C81" s="153">
        <v>9.551376259050997</v>
      </c>
      <c r="D81" s="154">
        <v>0.15330188679245282</v>
      </c>
      <c r="E81" s="155">
        <v>0.5</v>
      </c>
      <c r="F81" s="156">
        <v>0.5</v>
      </c>
      <c r="G81" s="157">
        <v>230</v>
      </c>
      <c r="H81" s="158">
        <v>24.080299400000001</v>
      </c>
      <c r="I81" s="159">
        <v>9.551376259050997</v>
      </c>
      <c r="J81" s="158">
        <v>1</v>
      </c>
      <c r="K81" s="160">
        <v>30000</v>
      </c>
    </row>
    <row r="82" spans="2:11" x14ac:dyDescent="0.25">
      <c r="B82" s="152" t="s">
        <v>197</v>
      </c>
      <c r="C82" s="153">
        <v>7.2116509609850317</v>
      </c>
      <c r="D82" s="154">
        <v>0.26904761904761904</v>
      </c>
      <c r="E82" s="155">
        <v>0.6</v>
      </c>
      <c r="F82" s="156">
        <v>0.4</v>
      </c>
      <c r="G82" s="157">
        <v>769</v>
      </c>
      <c r="H82" s="158">
        <v>106.6330032</v>
      </c>
      <c r="I82" s="159">
        <v>7.2116509609850317</v>
      </c>
      <c r="J82" s="158">
        <v>1</v>
      </c>
      <c r="K82" s="160">
        <v>30760</v>
      </c>
    </row>
    <row r="83" spans="2:11" x14ac:dyDescent="0.25">
      <c r="B83" s="152" t="s">
        <v>198</v>
      </c>
      <c r="C83" s="153">
        <v>10.776528452338777</v>
      </c>
      <c r="D83" s="154">
        <v>0.30196078431372547</v>
      </c>
      <c r="E83" s="155">
        <v>0.6</v>
      </c>
      <c r="F83" s="156">
        <v>0.4</v>
      </c>
      <c r="G83" s="157">
        <v>523</v>
      </c>
      <c r="H83" s="158">
        <v>48.531398799999998</v>
      </c>
      <c r="I83" s="159">
        <v>10.776528452338777</v>
      </c>
      <c r="J83" s="158">
        <v>1</v>
      </c>
      <c r="K83" s="160">
        <v>30000</v>
      </c>
    </row>
    <row r="84" spans="2:11" x14ac:dyDescent="0.25">
      <c r="B84" s="152" t="s">
        <v>199</v>
      </c>
      <c r="C84" s="153">
        <v>5.2404078977870947</v>
      </c>
      <c r="D84" s="154">
        <v>0.44526445264452646</v>
      </c>
      <c r="E84" s="155">
        <v>0.7</v>
      </c>
      <c r="F84" s="156">
        <v>0.30000000000000004</v>
      </c>
      <c r="G84" s="157">
        <v>765</v>
      </c>
      <c r="H84" s="158">
        <v>145.9810028</v>
      </c>
      <c r="I84" s="159">
        <v>5.2404078977870947</v>
      </c>
      <c r="J84" s="158">
        <v>1</v>
      </c>
      <c r="K84" s="160">
        <v>30600</v>
      </c>
    </row>
    <row r="85" spans="2:11" x14ac:dyDescent="0.25">
      <c r="B85" s="152" t="s">
        <v>200</v>
      </c>
      <c r="C85" s="153">
        <v>1.5342076563286366</v>
      </c>
      <c r="D85" s="154">
        <v>0.70676691729323304</v>
      </c>
      <c r="E85" s="155">
        <v>0.8</v>
      </c>
      <c r="F85" s="156">
        <v>0.19999999999999996</v>
      </c>
      <c r="G85" s="157">
        <v>617</v>
      </c>
      <c r="H85" s="158">
        <v>402.16198730000002</v>
      </c>
      <c r="I85" s="159">
        <v>1.5342076563286366</v>
      </c>
      <c r="J85" s="158">
        <v>1</v>
      </c>
      <c r="K85" s="160">
        <v>30000</v>
      </c>
    </row>
    <row r="86" spans="2:11" x14ac:dyDescent="0.25">
      <c r="B86" s="152" t="s">
        <v>202</v>
      </c>
      <c r="C86" s="153">
        <v>14.278115155537062</v>
      </c>
      <c r="D86" s="154">
        <v>0.25842696629213485</v>
      </c>
      <c r="E86" s="155">
        <v>0.6</v>
      </c>
      <c r="F86" s="156">
        <v>0.4</v>
      </c>
      <c r="G86" s="157">
        <v>153</v>
      </c>
      <c r="H86" s="158">
        <v>10.715700099999999</v>
      </c>
      <c r="I86" s="159">
        <v>14.278115155537062</v>
      </c>
      <c r="J86" s="158">
        <v>1</v>
      </c>
      <c r="K86" s="160">
        <v>30000</v>
      </c>
    </row>
    <row r="87" spans="2:11" x14ac:dyDescent="0.25">
      <c r="B87" s="152" t="s">
        <v>203</v>
      </c>
      <c r="C87" s="153">
        <v>3.4388164916661266</v>
      </c>
      <c r="D87" s="154">
        <v>0.55769230769230771</v>
      </c>
      <c r="E87" s="155">
        <v>0.8</v>
      </c>
      <c r="F87" s="156">
        <v>0.19999999999999996</v>
      </c>
      <c r="G87" s="157">
        <v>524</v>
      </c>
      <c r="H87" s="158">
        <v>152.378006</v>
      </c>
      <c r="I87" s="159">
        <v>3.4388164916661266</v>
      </c>
      <c r="J87" s="158">
        <v>1</v>
      </c>
      <c r="K87" s="160">
        <v>30000</v>
      </c>
    </row>
    <row r="88" spans="2:11" x14ac:dyDescent="0.25">
      <c r="B88" s="152" t="s">
        <v>425</v>
      </c>
      <c r="C88" s="153">
        <v>7.7734061644275894</v>
      </c>
      <c r="D88" s="154">
        <v>0.28910614525139666</v>
      </c>
      <c r="E88" s="155">
        <v>0.6</v>
      </c>
      <c r="F88" s="156">
        <v>0.4</v>
      </c>
      <c r="G88" s="157">
        <v>1465</v>
      </c>
      <c r="H88" s="158">
        <v>188.46307127293642</v>
      </c>
      <c r="I88" s="159">
        <v>7.7734061644275894</v>
      </c>
      <c r="J88" s="158">
        <v>1</v>
      </c>
      <c r="K88" s="160">
        <v>58600</v>
      </c>
    </row>
    <row r="89" spans="2:11" x14ac:dyDescent="0.25">
      <c r="B89" s="152" t="s">
        <v>206</v>
      </c>
      <c r="C89" s="153">
        <v>3.8652756449660548</v>
      </c>
      <c r="D89" s="154">
        <v>0.3971119133574007</v>
      </c>
      <c r="E89" s="155">
        <v>0.7</v>
      </c>
      <c r="F89" s="156">
        <v>0.30000000000000004</v>
      </c>
      <c r="G89" s="157">
        <v>538</v>
      </c>
      <c r="H89" s="158">
        <v>139.18800350000001</v>
      </c>
      <c r="I89" s="159">
        <v>3.8652756449660548</v>
      </c>
      <c r="J89" s="158">
        <v>1</v>
      </c>
      <c r="K89" s="160">
        <v>30000</v>
      </c>
    </row>
    <row r="90" spans="2:11" x14ac:dyDescent="0.25">
      <c r="B90" s="152" t="s">
        <v>207</v>
      </c>
      <c r="C90" s="153">
        <v>5.3069278623033682</v>
      </c>
      <c r="D90" s="154">
        <v>0.54259259259259263</v>
      </c>
      <c r="E90" s="155">
        <v>0.8</v>
      </c>
      <c r="F90" s="156">
        <v>0.19999999999999996</v>
      </c>
      <c r="G90" s="157">
        <v>589</v>
      </c>
      <c r="H90" s="158">
        <v>110.9869995</v>
      </c>
      <c r="I90" s="159">
        <v>5.3069278623033682</v>
      </c>
      <c r="J90" s="158">
        <v>1</v>
      </c>
      <c r="K90" s="160">
        <v>30000</v>
      </c>
    </row>
    <row r="91" spans="2:11" x14ac:dyDescent="0.25">
      <c r="B91" s="152" t="s">
        <v>208</v>
      </c>
      <c r="C91" s="153">
        <v>1.1198778439164225</v>
      </c>
      <c r="D91" s="154">
        <v>0.59011627906976749</v>
      </c>
      <c r="E91" s="155">
        <v>0.8</v>
      </c>
      <c r="F91" s="156">
        <v>0.19999999999999996</v>
      </c>
      <c r="G91" s="157">
        <v>374</v>
      </c>
      <c r="H91" s="158">
        <v>333.9649963</v>
      </c>
      <c r="I91" s="159">
        <v>1.1198778439164225</v>
      </c>
      <c r="J91" s="158">
        <v>1</v>
      </c>
      <c r="K91" s="160">
        <v>30000</v>
      </c>
    </row>
    <row r="92" spans="2:11" x14ac:dyDescent="0.25">
      <c r="B92" s="152" t="s">
        <v>209</v>
      </c>
      <c r="C92" s="153">
        <v>1.7748137506535033</v>
      </c>
      <c r="D92" s="154">
        <v>0.52906976744186052</v>
      </c>
      <c r="E92" s="155">
        <v>0.8</v>
      </c>
      <c r="F92" s="156">
        <v>0.19999999999999996</v>
      </c>
      <c r="G92" s="157">
        <v>170</v>
      </c>
      <c r="H92" s="158">
        <v>95.784698500000005</v>
      </c>
      <c r="I92" s="159">
        <v>1.7748137506535033</v>
      </c>
      <c r="J92" s="158">
        <v>1</v>
      </c>
      <c r="K92" s="160">
        <v>30000</v>
      </c>
    </row>
    <row r="93" spans="2:11" x14ac:dyDescent="0.25">
      <c r="B93" s="152" t="s">
        <v>210</v>
      </c>
      <c r="C93" s="153">
        <v>6.169148949093274</v>
      </c>
      <c r="D93" s="154">
        <v>0.39035087719298245</v>
      </c>
      <c r="E93" s="155">
        <v>0.7</v>
      </c>
      <c r="F93" s="156">
        <v>0.30000000000000004</v>
      </c>
      <c r="G93" s="157">
        <v>712</v>
      </c>
      <c r="H93" s="158">
        <v>115.41300200000001</v>
      </c>
      <c r="I93" s="159">
        <v>6.169148949093274</v>
      </c>
      <c r="J93" s="158">
        <v>1</v>
      </c>
      <c r="K93" s="160">
        <v>30000</v>
      </c>
    </row>
    <row r="94" spans="2:11" x14ac:dyDescent="0.25">
      <c r="B94" s="152" t="s">
        <v>211</v>
      </c>
      <c r="C94" s="153">
        <v>0.69160639959773762</v>
      </c>
      <c r="D94" s="154">
        <v>0.45454545454545453</v>
      </c>
      <c r="E94" s="155">
        <v>0.7</v>
      </c>
      <c r="F94" s="156">
        <v>0.30000000000000004</v>
      </c>
      <c r="G94" s="157">
        <v>110</v>
      </c>
      <c r="H94" s="158">
        <v>159.0500031</v>
      </c>
      <c r="I94" s="159">
        <v>0.69160639959773762</v>
      </c>
      <c r="J94" s="158">
        <v>1</v>
      </c>
      <c r="K94" s="160">
        <v>30000</v>
      </c>
    </row>
    <row r="95" spans="2:11" x14ac:dyDescent="0.25">
      <c r="B95" s="152" t="s">
        <v>213</v>
      </c>
      <c r="C95" s="153">
        <v>3.3126578073550417</v>
      </c>
      <c r="D95" s="154">
        <v>0.50124999999999997</v>
      </c>
      <c r="E95" s="155">
        <v>0.8</v>
      </c>
      <c r="F95" s="156">
        <v>0.19999999999999996</v>
      </c>
      <c r="G95" s="157">
        <v>870</v>
      </c>
      <c r="H95" s="158">
        <v>262.62899779999998</v>
      </c>
      <c r="I95" s="159">
        <v>3.3126578073550417</v>
      </c>
      <c r="J95" s="158">
        <v>1</v>
      </c>
      <c r="K95" s="160">
        <v>34800</v>
      </c>
    </row>
    <row r="96" spans="2:11" x14ac:dyDescent="0.25">
      <c r="B96" s="152" t="s">
        <v>214</v>
      </c>
      <c r="C96" s="153">
        <v>6.485824944159658</v>
      </c>
      <c r="D96" s="154">
        <v>0.24340000000000001</v>
      </c>
      <c r="E96" s="155">
        <v>0.6</v>
      </c>
      <c r="F96" s="156">
        <v>0.4</v>
      </c>
      <c r="G96" s="157">
        <v>267</v>
      </c>
      <c r="H96" s="158">
        <v>41.166698500000003</v>
      </c>
      <c r="I96" s="159">
        <v>6.485824944159658</v>
      </c>
      <c r="J96" s="158">
        <v>1</v>
      </c>
      <c r="K96" s="160">
        <v>30000</v>
      </c>
    </row>
    <row r="97" spans="2:11" x14ac:dyDescent="0.25">
      <c r="B97" s="152" t="s">
        <v>215</v>
      </c>
      <c r="C97" s="153">
        <v>2.6845997734663567</v>
      </c>
      <c r="D97" s="154">
        <v>0.56130790190735691</v>
      </c>
      <c r="E97" s="155">
        <v>0.8</v>
      </c>
      <c r="F97" s="156">
        <v>0.19999999999999996</v>
      </c>
      <c r="G97" s="157">
        <v>400</v>
      </c>
      <c r="H97" s="158">
        <v>148.99800110000001</v>
      </c>
      <c r="I97" s="159">
        <v>2.6845997734663567</v>
      </c>
      <c r="J97" s="158">
        <v>1</v>
      </c>
      <c r="K97" s="160">
        <v>30000</v>
      </c>
    </row>
    <row r="98" spans="2:11" x14ac:dyDescent="0.25">
      <c r="B98" s="152" t="s">
        <v>216</v>
      </c>
      <c r="C98" s="153">
        <v>4.3297012697918875</v>
      </c>
      <c r="D98" s="154">
        <v>0.55172413793103448</v>
      </c>
      <c r="E98" s="155">
        <v>0.8</v>
      </c>
      <c r="F98" s="156">
        <v>0.19999999999999996</v>
      </c>
      <c r="G98" s="157">
        <v>242</v>
      </c>
      <c r="H98" s="158">
        <v>55.893001599999998</v>
      </c>
      <c r="I98" s="159">
        <v>4.3297012697918875</v>
      </c>
      <c r="J98" s="158">
        <v>1</v>
      </c>
      <c r="K98" s="160">
        <v>30000</v>
      </c>
    </row>
    <row r="99" spans="2:11" x14ac:dyDescent="0.25">
      <c r="B99" s="152" t="s">
        <v>217</v>
      </c>
      <c r="C99" s="153">
        <v>8.3328281016308132</v>
      </c>
      <c r="D99" s="154">
        <v>0.23441021788129227</v>
      </c>
      <c r="E99" s="155">
        <v>0.6</v>
      </c>
      <c r="F99" s="156">
        <v>0.4</v>
      </c>
      <c r="G99" s="157">
        <v>1511</v>
      </c>
      <c r="H99" s="158">
        <v>181.33099369999999</v>
      </c>
      <c r="I99" s="159">
        <v>8.3328281016308132</v>
      </c>
      <c r="J99" s="158">
        <v>1</v>
      </c>
      <c r="K99" s="160">
        <v>60000</v>
      </c>
    </row>
    <row r="100" spans="2:11" x14ac:dyDescent="0.25">
      <c r="B100" s="152" t="s">
        <v>426</v>
      </c>
      <c r="C100" s="153">
        <v>4.1492212143577314</v>
      </c>
      <c r="D100" s="154">
        <v>0.27272727272727271</v>
      </c>
      <c r="E100" s="155">
        <v>0.6</v>
      </c>
      <c r="F100" s="156">
        <v>0.4</v>
      </c>
      <c r="G100" s="157">
        <v>341</v>
      </c>
      <c r="H100" s="158">
        <v>82.184097300000005</v>
      </c>
      <c r="I100" s="159">
        <v>4.1492212143577314</v>
      </c>
      <c r="J100" s="158">
        <v>1</v>
      </c>
      <c r="K100" s="160">
        <v>30000</v>
      </c>
    </row>
    <row r="101" spans="2:11" x14ac:dyDescent="0.25">
      <c r="B101" s="152" t="s">
        <v>220</v>
      </c>
      <c r="C101" s="153">
        <v>4.3214735711805963</v>
      </c>
      <c r="D101" s="154">
        <v>0.28196721311475409</v>
      </c>
      <c r="E101" s="155">
        <v>0.6</v>
      </c>
      <c r="F101" s="156">
        <v>0.4</v>
      </c>
      <c r="G101" s="157">
        <v>314</v>
      </c>
      <c r="H101" s="158">
        <v>72.6604004</v>
      </c>
      <c r="I101" s="159">
        <v>4.3214735711805963</v>
      </c>
      <c r="J101" s="158">
        <v>1</v>
      </c>
      <c r="K101" s="160">
        <v>30000</v>
      </c>
    </row>
    <row r="102" spans="2:11" x14ac:dyDescent="0.25">
      <c r="B102" s="152" t="s">
        <v>221</v>
      </c>
      <c r="C102" s="153">
        <v>9.2157056116342329</v>
      </c>
      <c r="D102" s="154">
        <v>0.36504424778761063</v>
      </c>
      <c r="E102" s="155">
        <v>0.7</v>
      </c>
      <c r="F102" s="156">
        <v>0.30000000000000004</v>
      </c>
      <c r="G102" s="157">
        <v>490</v>
      </c>
      <c r="H102" s="158">
        <v>53.170101199999998</v>
      </c>
      <c r="I102" s="159">
        <v>9.2157056116342329</v>
      </c>
      <c r="J102" s="158">
        <v>1</v>
      </c>
      <c r="K102" s="160">
        <v>30000</v>
      </c>
    </row>
    <row r="103" spans="2:11" x14ac:dyDescent="0.25">
      <c r="B103" s="152" t="s">
        <v>223</v>
      </c>
      <c r="C103" s="153">
        <v>15.627054981551803</v>
      </c>
      <c r="D103" s="154">
        <v>0.44492131616595137</v>
      </c>
      <c r="E103" s="155">
        <v>0.7</v>
      </c>
      <c r="F103" s="156">
        <v>0.30000000000000004</v>
      </c>
      <c r="G103" s="157">
        <v>820</v>
      </c>
      <c r="H103" s="158">
        <v>52.473098800000002</v>
      </c>
      <c r="I103" s="159">
        <v>15.627054981551803</v>
      </c>
      <c r="J103" s="158">
        <v>1</v>
      </c>
      <c r="K103" s="160">
        <v>32800</v>
      </c>
    </row>
    <row r="104" spans="2:11" x14ac:dyDescent="0.25">
      <c r="B104" s="152" t="s">
        <v>224</v>
      </c>
      <c r="C104" s="153">
        <v>1.135171334051019</v>
      </c>
      <c r="D104" s="154">
        <v>0.51249999999999996</v>
      </c>
      <c r="E104" s="155">
        <v>0.8</v>
      </c>
      <c r="F104" s="156">
        <v>0.19999999999999996</v>
      </c>
      <c r="G104" s="157">
        <v>546</v>
      </c>
      <c r="H104" s="158">
        <v>480.98466162946698</v>
      </c>
      <c r="I104" s="159">
        <v>1.135171334051019</v>
      </c>
      <c r="J104" s="158">
        <v>1</v>
      </c>
      <c r="K104" s="160">
        <v>30000</v>
      </c>
    </row>
    <row r="105" spans="2:11" x14ac:dyDescent="0.25">
      <c r="B105" s="152" t="s">
        <v>225</v>
      </c>
      <c r="C105" s="153">
        <v>8.0152052646015939</v>
      </c>
      <c r="D105" s="154">
        <v>0.34358974358974359</v>
      </c>
      <c r="E105" s="155">
        <v>0.6</v>
      </c>
      <c r="F105" s="156">
        <v>0.4</v>
      </c>
      <c r="G105" s="157">
        <v>412</v>
      </c>
      <c r="H105" s="158">
        <v>51.402301799999996</v>
      </c>
      <c r="I105" s="159">
        <v>8.0152052646015939</v>
      </c>
      <c r="J105" s="158">
        <v>1</v>
      </c>
      <c r="K105" s="160">
        <v>30000</v>
      </c>
    </row>
    <row r="106" spans="2:11" x14ac:dyDescent="0.25">
      <c r="B106" s="152" t="s">
        <v>226</v>
      </c>
      <c r="C106" s="153">
        <v>5.0203785230822042</v>
      </c>
      <c r="D106" s="154">
        <v>0.6955503512880562</v>
      </c>
      <c r="E106" s="155">
        <v>0.8</v>
      </c>
      <c r="F106" s="156">
        <v>0.19999999999999996</v>
      </c>
      <c r="G106" s="157">
        <v>473</v>
      </c>
      <c r="H106" s="158">
        <v>94.216003400000005</v>
      </c>
      <c r="I106" s="159">
        <v>5.0203785230822042</v>
      </c>
      <c r="J106" s="158">
        <v>1</v>
      </c>
      <c r="K106" s="160">
        <v>30000</v>
      </c>
    </row>
    <row r="107" spans="2:11" x14ac:dyDescent="0.25">
      <c r="B107" s="152" t="s">
        <v>228</v>
      </c>
      <c r="C107" s="153">
        <v>4.2969366348940783</v>
      </c>
      <c r="D107" s="154">
        <v>0.4571045576407507</v>
      </c>
      <c r="E107" s="155">
        <v>0.7</v>
      </c>
      <c r="F107" s="156">
        <v>0.30000000000000004</v>
      </c>
      <c r="G107" s="157">
        <v>710</v>
      </c>
      <c r="H107" s="158">
        <v>165.2339935</v>
      </c>
      <c r="I107" s="159">
        <v>4.2969366348940783</v>
      </c>
      <c r="J107" s="158">
        <v>1</v>
      </c>
      <c r="K107" s="160">
        <v>30000</v>
      </c>
    </row>
    <row r="108" spans="2:11" x14ac:dyDescent="0.25">
      <c r="B108" s="152" t="s">
        <v>230</v>
      </c>
      <c r="C108" s="153">
        <v>4.1716768271653537</v>
      </c>
      <c r="D108" s="154">
        <v>0.78187919463087252</v>
      </c>
      <c r="E108" s="155">
        <v>0.85</v>
      </c>
      <c r="F108" s="156">
        <v>0.15000000000000002</v>
      </c>
      <c r="G108" s="157">
        <v>238</v>
      </c>
      <c r="H108" s="158">
        <v>57.051399199999999</v>
      </c>
      <c r="I108" s="159">
        <v>4.1716768271653537</v>
      </c>
      <c r="J108" s="158">
        <v>1</v>
      </c>
      <c r="K108" s="160">
        <v>30000</v>
      </c>
    </row>
    <row r="109" spans="2:11" x14ac:dyDescent="0.25">
      <c r="B109" s="152" t="s">
        <v>231</v>
      </c>
      <c r="C109" s="153">
        <v>13.473117689676361</v>
      </c>
      <c r="D109" s="154">
        <v>0.41945606694560672</v>
      </c>
      <c r="E109" s="155">
        <v>0.7</v>
      </c>
      <c r="F109" s="156">
        <v>0.30000000000000004</v>
      </c>
      <c r="G109" s="157">
        <v>1902</v>
      </c>
      <c r="H109" s="158">
        <v>141.16999820000001</v>
      </c>
      <c r="I109" s="159">
        <v>13.473117689676361</v>
      </c>
      <c r="J109" s="158">
        <v>1</v>
      </c>
      <c r="K109" s="160">
        <v>60000</v>
      </c>
    </row>
    <row r="110" spans="2:11" x14ac:dyDescent="0.25">
      <c r="B110" s="152" t="s">
        <v>232</v>
      </c>
      <c r="C110" s="153">
        <v>7.808691165051715</v>
      </c>
      <c r="D110" s="154">
        <v>0.41945606694560672</v>
      </c>
      <c r="E110" s="155">
        <v>0.7</v>
      </c>
      <c r="F110" s="156">
        <v>0.30000000000000004</v>
      </c>
      <c r="G110" s="157">
        <v>1009</v>
      </c>
      <c r="H110" s="158">
        <v>129.2149963</v>
      </c>
      <c r="I110" s="159">
        <v>7.808691165051715</v>
      </c>
      <c r="J110" s="158">
        <v>1</v>
      </c>
      <c r="K110" s="160">
        <v>40360</v>
      </c>
    </row>
    <row r="111" spans="2:11" x14ac:dyDescent="0.25">
      <c r="B111" s="152" t="s">
        <v>234</v>
      </c>
      <c r="C111" s="153">
        <v>11.769025947574518</v>
      </c>
      <c r="D111" s="154">
        <v>0.32031943212067437</v>
      </c>
      <c r="E111" s="155">
        <v>0.6</v>
      </c>
      <c r="F111" s="156">
        <v>0.4</v>
      </c>
      <c r="G111" s="157">
        <v>1282</v>
      </c>
      <c r="H111" s="158">
        <v>108.9300003</v>
      </c>
      <c r="I111" s="159">
        <v>11.769025947574518</v>
      </c>
      <c r="J111" s="158">
        <v>1</v>
      </c>
      <c r="K111" s="160">
        <v>51280</v>
      </c>
    </row>
    <row r="112" spans="2:11" x14ac:dyDescent="0.25">
      <c r="B112" s="152" t="s">
        <v>235</v>
      </c>
      <c r="C112" s="153">
        <v>4.608150470219436</v>
      </c>
      <c r="D112" s="154">
        <v>1</v>
      </c>
      <c r="E112" s="155">
        <v>0.85</v>
      </c>
      <c r="F112" s="156">
        <v>0.15000000000000002</v>
      </c>
      <c r="G112" s="157">
        <v>588</v>
      </c>
      <c r="H112" s="158">
        <v>127.6</v>
      </c>
      <c r="I112" s="159">
        <v>4.608150470219436</v>
      </c>
      <c r="J112" s="158">
        <v>1</v>
      </c>
      <c r="K112" s="160">
        <v>30000</v>
      </c>
    </row>
    <row r="113" spans="2:11" x14ac:dyDescent="0.25">
      <c r="B113" s="152" t="s">
        <v>236</v>
      </c>
      <c r="C113" s="153">
        <v>4.1606322999611765</v>
      </c>
      <c r="D113" s="154">
        <v>0.51539999999999997</v>
      </c>
      <c r="E113" s="155">
        <v>0.8</v>
      </c>
      <c r="F113" s="156">
        <v>0.19999999999999996</v>
      </c>
      <c r="G113" s="157">
        <v>797</v>
      </c>
      <c r="H113" s="158">
        <v>191.5574226560316</v>
      </c>
      <c r="I113" s="159">
        <v>4.1606322999611765</v>
      </c>
      <c r="J113" s="158">
        <v>1</v>
      </c>
      <c r="K113" s="160">
        <v>31880</v>
      </c>
    </row>
    <row r="114" spans="2:11" x14ac:dyDescent="0.25">
      <c r="B114" s="152" t="s">
        <v>237</v>
      </c>
      <c r="C114" s="153">
        <v>3.7710998306775627</v>
      </c>
      <c r="D114" s="154">
        <v>0.58847736625514402</v>
      </c>
      <c r="E114" s="155">
        <v>0.8</v>
      </c>
      <c r="F114" s="156">
        <v>0.19999999999999996</v>
      </c>
      <c r="G114" s="157">
        <v>263</v>
      </c>
      <c r="H114" s="158">
        <v>69.740927530085074</v>
      </c>
      <c r="I114" s="159">
        <v>3.7710998306775627</v>
      </c>
      <c r="J114" s="158">
        <v>1</v>
      </c>
      <c r="K114" s="160">
        <v>30000</v>
      </c>
    </row>
    <row r="115" spans="2:11" x14ac:dyDescent="0.25">
      <c r="B115" s="152" t="s">
        <v>238</v>
      </c>
      <c r="C115" s="153">
        <v>13.192350620834315</v>
      </c>
      <c r="D115" s="154">
        <v>0.38259441707717567</v>
      </c>
      <c r="E115" s="155">
        <v>0.7</v>
      </c>
      <c r="F115" s="156">
        <v>0.30000000000000004</v>
      </c>
      <c r="G115" s="157">
        <v>1265</v>
      </c>
      <c r="H115" s="158">
        <v>95.888900800000002</v>
      </c>
      <c r="I115" s="159">
        <v>13.192350620834315</v>
      </c>
      <c r="J115" s="158">
        <v>1</v>
      </c>
      <c r="K115" s="160">
        <v>50600</v>
      </c>
    </row>
    <row r="116" spans="2:11" x14ac:dyDescent="0.25">
      <c r="B116" s="152" t="s">
        <v>239</v>
      </c>
      <c r="C116" s="153">
        <v>1.7043668570563955</v>
      </c>
      <c r="D116" s="154">
        <v>0.58917197452229297</v>
      </c>
      <c r="E116" s="155">
        <v>0.8</v>
      </c>
      <c r="F116" s="156">
        <v>0.19999999999999996</v>
      </c>
      <c r="G116" s="157">
        <v>309</v>
      </c>
      <c r="H116" s="158">
        <v>181.29899599999999</v>
      </c>
      <c r="I116" s="159">
        <v>1.7043668570563955</v>
      </c>
      <c r="J116" s="158">
        <v>1</v>
      </c>
      <c r="K116" s="160">
        <v>30000</v>
      </c>
    </row>
    <row r="117" spans="2:11" x14ac:dyDescent="0.25">
      <c r="B117" s="152" t="s">
        <v>240</v>
      </c>
      <c r="C117" s="153">
        <v>0.98990402644563091</v>
      </c>
      <c r="D117" s="154">
        <v>0.4342273307790549</v>
      </c>
      <c r="E117" s="155">
        <v>0.7</v>
      </c>
      <c r="F117" s="156">
        <v>0.30000000000000004</v>
      </c>
      <c r="G117" s="157">
        <v>744</v>
      </c>
      <c r="H117" s="158">
        <v>751.58801270000004</v>
      </c>
      <c r="I117" s="159">
        <v>0.98990402644563091</v>
      </c>
      <c r="J117" s="158">
        <v>1</v>
      </c>
      <c r="K117" s="160">
        <v>30000</v>
      </c>
    </row>
    <row r="118" spans="2:11" x14ac:dyDescent="0.25">
      <c r="B118" s="152" t="s">
        <v>242</v>
      </c>
      <c r="C118" s="153">
        <v>0.95113002013954406</v>
      </c>
      <c r="D118" s="154">
        <v>0.63837638376383765</v>
      </c>
      <c r="E118" s="155">
        <v>0.8</v>
      </c>
      <c r="F118" s="156">
        <v>0.19999999999999996</v>
      </c>
      <c r="G118" s="157">
        <v>231</v>
      </c>
      <c r="H118" s="158">
        <v>242.8690033</v>
      </c>
      <c r="I118" s="159">
        <v>0.95113002013954406</v>
      </c>
      <c r="J118" s="158">
        <v>1</v>
      </c>
      <c r="K118" s="160">
        <v>30000</v>
      </c>
    </row>
    <row r="119" spans="2:11" x14ac:dyDescent="0.25">
      <c r="B119" s="152" t="s">
        <v>243</v>
      </c>
      <c r="C119" s="153">
        <v>4.9040824952232365</v>
      </c>
      <c r="D119" s="154">
        <v>0.38954869358669836</v>
      </c>
      <c r="E119" s="155">
        <v>0.7</v>
      </c>
      <c r="F119" s="156">
        <v>0.30000000000000004</v>
      </c>
      <c r="G119" s="157">
        <v>426</v>
      </c>
      <c r="H119" s="158">
        <v>86.866401699999997</v>
      </c>
      <c r="I119" s="159">
        <v>4.9040824952232365</v>
      </c>
      <c r="J119" s="158">
        <v>1</v>
      </c>
      <c r="K119" s="160">
        <v>30000</v>
      </c>
    </row>
    <row r="120" spans="2:11" x14ac:dyDescent="0.25">
      <c r="B120" s="152" t="s">
        <v>244</v>
      </c>
      <c r="C120" s="153">
        <v>6.4979035711110047</v>
      </c>
      <c r="D120" s="154">
        <v>0.39805825242718446</v>
      </c>
      <c r="E120" s="155">
        <v>0.7</v>
      </c>
      <c r="F120" s="156">
        <v>0.30000000000000004</v>
      </c>
      <c r="G120" s="157">
        <v>95</v>
      </c>
      <c r="H120" s="158">
        <v>14.620100000000001</v>
      </c>
      <c r="I120" s="159">
        <v>6.4979035711110047</v>
      </c>
      <c r="J120" s="158">
        <v>1</v>
      </c>
      <c r="K120" s="160">
        <v>30000</v>
      </c>
    </row>
    <row r="121" spans="2:11" x14ac:dyDescent="0.25">
      <c r="B121" s="152" t="s">
        <v>245</v>
      </c>
      <c r="C121" s="153">
        <v>5.3598973331275221</v>
      </c>
      <c r="D121" s="154">
        <v>0.19631901840490798</v>
      </c>
      <c r="E121" s="155">
        <v>0.5</v>
      </c>
      <c r="F121" s="156">
        <v>0.5</v>
      </c>
      <c r="G121" s="157">
        <v>82</v>
      </c>
      <c r="H121" s="158">
        <v>15.2988005</v>
      </c>
      <c r="I121" s="159">
        <v>5.3598973331275221</v>
      </c>
      <c r="J121" s="158">
        <v>1</v>
      </c>
      <c r="K121" s="160">
        <v>30000</v>
      </c>
    </row>
    <row r="122" spans="2:11" x14ac:dyDescent="0.25">
      <c r="B122" s="152" t="s">
        <v>246</v>
      </c>
      <c r="C122" s="153">
        <v>15.873925169912608</v>
      </c>
      <c r="D122" s="154">
        <v>0.19252468265162201</v>
      </c>
      <c r="E122" s="155">
        <v>0.5</v>
      </c>
      <c r="F122" s="156">
        <v>0.5</v>
      </c>
      <c r="G122" s="157">
        <v>1524</v>
      </c>
      <c r="H122" s="158">
        <v>96.006500200000005</v>
      </c>
      <c r="I122" s="159">
        <v>15.873925169912608</v>
      </c>
      <c r="J122" s="158">
        <v>1</v>
      </c>
      <c r="K122" s="160">
        <v>60000</v>
      </c>
    </row>
    <row r="123" spans="2:11" x14ac:dyDescent="0.25">
      <c r="B123" s="152" t="s">
        <v>247</v>
      </c>
      <c r="C123" s="153">
        <v>15.197362883346894</v>
      </c>
      <c r="D123" s="154">
        <v>0.30591497227356745</v>
      </c>
      <c r="E123" s="155">
        <v>0.6</v>
      </c>
      <c r="F123" s="156">
        <v>0.4</v>
      </c>
      <c r="G123" s="157">
        <v>1125</v>
      </c>
      <c r="H123" s="158">
        <v>74.026000999999994</v>
      </c>
      <c r="I123" s="159">
        <v>15.197362883346894</v>
      </c>
      <c r="J123" s="158">
        <v>1</v>
      </c>
      <c r="K123" s="160">
        <v>45000</v>
      </c>
    </row>
    <row r="124" spans="2:11" x14ac:dyDescent="0.25">
      <c r="B124" s="152" t="s">
        <v>248</v>
      </c>
      <c r="C124" s="153">
        <v>4.8175455584148983</v>
      </c>
      <c r="D124" s="154">
        <v>0.41650671785028792</v>
      </c>
      <c r="E124" s="155">
        <v>0.7</v>
      </c>
      <c r="F124" s="156">
        <v>0.30000000000000004</v>
      </c>
      <c r="G124" s="157">
        <v>543</v>
      </c>
      <c r="H124" s="158">
        <v>112.71299740000001</v>
      </c>
      <c r="I124" s="159">
        <v>4.8175455584148983</v>
      </c>
      <c r="J124" s="158">
        <v>1</v>
      </c>
      <c r="K124" s="160">
        <v>30000</v>
      </c>
    </row>
    <row r="125" spans="2:11" x14ac:dyDescent="0.25">
      <c r="B125" s="152" t="s">
        <v>249</v>
      </c>
      <c r="C125" s="153">
        <v>4.7462711569952276</v>
      </c>
      <c r="D125" s="154">
        <v>0.58968609865470856</v>
      </c>
      <c r="E125" s="155">
        <v>0.8</v>
      </c>
      <c r="F125" s="156">
        <v>0.19999999999999996</v>
      </c>
      <c r="G125" s="157">
        <v>519</v>
      </c>
      <c r="H125" s="158">
        <v>109.34899900000001</v>
      </c>
      <c r="I125" s="159">
        <v>4.7462711569952276</v>
      </c>
      <c r="J125" s="158">
        <v>1</v>
      </c>
      <c r="K125" s="160">
        <v>30000</v>
      </c>
    </row>
    <row r="126" spans="2:11" x14ac:dyDescent="0.25">
      <c r="B126" s="152" t="s">
        <v>250</v>
      </c>
      <c r="C126" s="153">
        <v>10.83085120351547</v>
      </c>
      <c r="D126" s="154">
        <v>0.16885159937073937</v>
      </c>
      <c r="E126" s="155">
        <v>0.5</v>
      </c>
      <c r="F126" s="156">
        <v>0.5</v>
      </c>
      <c r="G126" s="157">
        <v>1858</v>
      </c>
      <c r="H126" s="158">
        <v>171.5469971</v>
      </c>
      <c r="I126" s="159">
        <v>10.83085120351547</v>
      </c>
      <c r="J126" s="158">
        <v>1</v>
      </c>
      <c r="K126" s="160">
        <v>60000</v>
      </c>
    </row>
    <row r="127" spans="2:11" x14ac:dyDescent="0.25">
      <c r="B127" s="152" t="s">
        <v>251</v>
      </c>
      <c r="C127" s="153">
        <v>6.3604431696923305</v>
      </c>
      <c r="D127" s="154">
        <v>0.41471571906354515</v>
      </c>
      <c r="E127" s="155">
        <v>0.7</v>
      </c>
      <c r="F127" s="156">
        <v>0.30000000000000004</v>
      </c>
      <c r="G127" s="157">
        <v>699</v>
      </c>
      <c r="H127" s="158">
        <v>109.8980026</v>
      </c>
      <c r="I127" s="159">
        <v>6.3604431696923305</v>
      </c>
      <c r="J127" s="158">
        <v>1</v>
      </c>
      <c r="K127" s="160">
        <v>30000</v>
      </c>
    </row>
    <row r="128" spans="2:11" x14ac:dyDescent="0.25">
      <c r="B128" s="152" t="s">
        <v>252</v>
      </c>
      <c r="C128" s="153">
        <v>2.8235674516246929</v>
      </c>
      <c r="D128" s="154">
        <v>0.33307751343054487</v>
      </c>
      <c r="E128" s="155">
        <v>0.6</v>
      </c>
      <c r="F128" s="156">
        <v>0.4</v>
      </c>
      <c r="G128" s="157">
        <v>1260</v>
      </c>
      <c r="H128" s="158">
        <v>446.243988</v>
      </c>
      <c r="I128" s="159">
        <v>2.8235674516246929</v>
      </c>
      <c r="J128" s="158">
        <v>1</v>
      </c>
      <c r="K128" s="160">
        <v>50400</v>
      </c>
    </row>
    <row r="129" spans="2:11" x14ac:dyDescent="0.25">
      <c r="B129" s="152" t="s">
        <v>253</v>
      </c>
      <c r="C129" s="153">
        <v>6.5566836627828442</v>
      </c>
      <c r="D129" s="154">
        <v>0.21322537112010798</v>
      </c>
      <c r="E129" s="155">
        <v>0.6</v>
      </c>
      <c r="F129" s="156">
        <v>0.4</v>
      </c>
      <c r="G129" s="157">
        <v>682</v>
      </c>
      <c r="H129" s="158">
        <v>104.01599880000001</v>
      </c>
      <c r="I129" s="159">
        <v>6.5566836627828442</v>
      </c>
      <c r="J129" s="158">
        <v>1</v>
      </c>
      <c r="K129" s="160">
        <v>30000</v>
      </c>
    </row>
    <row r="130" spans="2:11" x14ac:dyDescent="0.25">
      <c r="B130" s="152" t="s">
        <v>254</v>
      </c>
      <c r="C130" s="153">
        <v>3.8788356083261482</v>
      </c>
      <c r="D130" s="154">
        <v>0.44612068965517243</v>
      </c>
      <c r="E130" s="155">
        <v>0.7</v>
      </c>
      <c r="F130" s="156">
        <v>0.30000000000000004</v>
      </c>
      <c r="G130" s="157">
        <v>493</v>
      </c>
      <c r="H130" s="158">
        <v>127.0999985</v>
      </c>
      <c r="I130" s="159">
        <v>3.8788356083261482</v>
      </c>
      <c r="J130" s="158">
        <v>1</v>
      </c>
      <c r="K130" s="160">
        <v>30000</v>
      </c>
    </row>
    <row r="131" spans="2:11" x14ac:dyDescent="0.25">
      <c r="B131" s="152" t="s">
        <v>255</v>
      </c>
      <c r="C131" s="153">
        <v>4.6807840023580436</v>
      </c>
      <c r="D131" s="154">
        <v>0.4469496021220159</v>
      </c>
      <c r="E131" s="155">
        <v>0.7</v>
      </c>
      <c r="F131" s="156">
        <v>0.30000000000000004</v>
      </c>
      <c r="G131" s="157">
        <v>832</v>
      </c>
      <c r="H131" s="158">
        <v>177.74800110000001</v>
      </c>
      <c r="I131" s="159">
        <v>4.6807840023580436</v>
      </c>
      <c r="J131" s="158">
        <v>1</v>
      </c>
      <c r="K131" s="160">
        <v>33280</v>
      </c>
    </row>
    <row r="132" spans="2:11" x14ac:dyDescent="0.25">
      <c r="B132" s="152" t="s">
        <v>256</v>
      </c>
      <c r="C132" s="153">
        <v>6.9902819003455727</v>
      </c>
      <c r="D132" s="154">
        <v>0.57200811359026371</v>
      </c>
      <c r="E132" s="155">
        <v>0.8</v>
      </c>
      <c r="F132" s="156">
        <v>0.19999999999999996</v>
      </c>
      <c r="G132" s="157">
        <v>1453</v>
      </c>
      <c r="H132" s="158">
        <v>207.86000060000001</v>
      </c>
      <c r="I132" s="159">
        <v>6.9902819003455727</v>
      </c>
      <c r="J132" s="158">
        <v>1</v>
      </c>
      <c r="K132" s="160">
        <v>58120</v>
      </c>
    </row>
    <row r="133" spans="2:11" x14ac:dyDescent="0.25">
      <c r="B133" s="152" t="s">
        <v>257</v>
      </c>
      <c r="C133" s="153">
        <v>11.277184863112632</v>
      </c>
      <c r="D133" s="154">
        <v>0.32437810945273632</v>
      </c>
      <c r="E133" s="155">
        <v>0.6</v>
      </c>
      <c r="F133" s="156">
        <v>0.4</v>
      </c>
      <c r="G133" s="157">
        <v>1103</v>
      </c>
      <c r="H133" s="158">
        <v>97.808097799999999</v>
      </c>
      <c r="I133" s="159">
        <v>11.277184863112632</v>
      </c>
      <c r="J133" s="158">
        <v>1</v>
      </c>
      <c r="K133" s="160">
        <v>44120</v>
      </c>
    </row>
    <row r="134" spans="2:11" x14ac:dyDescent="0.25">
      <c r="B134" s="152" t="s">
        <v>259</v>
      </c>
      <c r="C134" s="153">
        <v>1.4270087857614511</v>
      </c>
      <c r="D134" s="154">
        <v>0.63250883392226154</v>
      </c>
      <c r="E134" s="155">
        <v>0.8</v>
      </c>
      <c r="F134" s="156">
        <v>0.19999999999999996</v>
      </c>
      <c r="G134" s="157">
        <v>287</v>
      </c>
      <c r="H134" s="158">
        <v>201.11999510000001</v>
      </c>
      <c r="I134" s="159">
        <v>1.4270087857614511</v>
      </c>
      <c r="J134" s="158">
        <v>1</v>
      </c>
      <c r="K134" s="160">
        <v>30000</v>
      </c>
    </row>
    <row r="135" spans="2:11" x14ac:dyDescent="0.25">
      <c r="B135" s="152" t="s">
        <v>260</v>
      </c>
      <c r="C135" s="153">
        <v>4.116935643931618</v>
      </c>
      <c r="D135" s="154">
        <v>0.43979721166032953</v>
      </c>
      <c r="E135" s="155">
        <v>0.7</v>
      </c>
      <c r="F135" s="156">
        <v>0.30000000000000004</v>
      </c>
      <c r="G135" s="157">
        <v>783</v>
      </c>
      <c r="H135" s="158">
        <v>190.1900024</v>
      </c>
      <c r="I135" s="159">
        <v>4.116935643931618</v>
      </c>
      <c r="J135" s="158">
        <v>1</v>
      </c>
      <c r="K135" s="160">
        <v>31320</v>
      </c>
    </row>
    <row r="136" spans="2:11" x14ac:dyDescent="0.25">
      <c r="B136" s="152" t="s">
        <v>261</v>
      </c>
      <c r="C136" s="153">
        <v>2.6681549279100558</v>
      </c>
      <c r="D136" s="154">
        <v>1</v>
      </c>
      <c r="E136" s="155">
        <v>0.85</v>
      </c>
      <c r="F136" s="156">
        <v>0.15000000000000002</v>
      </c>
      <c r="G136" s="157">
        <v>980</v>
      </c>
      <c r="H136" s="158">
        <v>367.29501340000002</v>
      </c>
      <c r="I136" s="159">
        <v>2.6681549279100558</v>
      </c>
      <c r="J136" s="158">
        <v>1</v>
      </c>
      <c r="K136" s="160">
        <v>39200</v>
      </c>
    </row>
    <row r="137" spans="2:11" x14ac:dyDescent="0.25">
      <c r="B137" s="152" t="s">
        <v>263</v>
      </c>
      <c r="C137" s="153">
        <v>0.87176405588653672</v>
      </c>
      <c r="D137" s="154">
        <v>0.5</v>
      </c>
      <c r="E137" s="155">
        <v>0.8</v>
      </c>
      <c r="F137" s="156">
        <v>0.19999999999999996</v>
      </c>
      <c r="G137" s="157">
        <v>161</v>
      </c>
      <c r="H137" s="158">
        <v>184.68299870000001</v>
      </c>
      <c r="I137" s="159">
        <v>0.87176405588653672</v>
      </c>
      <c r="J137" s="158">
        <v>1</v>
      </c>
      <c r="K137" s="160">
        <v>30000</v>
      </c>
    </row>
    <row r="138" spans="2:11" x14ac:dyDescent="0.25">
      <c r="B138" s="152" t="s">
        <v>265</v>
      </c>
      <c r="C138" s="153">
        <v>5.322095538724521</v>
      </c>
      <c r="D138" s="154">
        <v>0.23016905071521457</v>
      </c>
      <c r="E138" s="155">
        <v>0.6</v>
      </c>
      <c r="F138" s="156">
        <v>0.4</v>
      </c>
      <c r="G138" s="157">
        <v>711</v>
      </c>
      <c r="H138" s="158">
        <v>133.5939941</v>
      </c>
      <c r="I138" s="159">
        <v>5.322095538724521</v>
      </c>
      <c r="J138" s="158">
        <v>1</v>
      </c>
      <c r="K138" s="160">
        <v>30000</v>
      </c>
    </row>
    <row r="139" spans="2:11" x14ac:dyDescent="0.25">
      <c r="B139" s="152" t="s">
        <v>266</v>
      </c>
      <c r="C139" s="153">
        <v>2.4038172473417969</v>
      </c>
      <c r="D139" s="154">
        <v>0.41357027463651053</v>
      </c>
      <c r="E139" s="155">
        <v>0.7</v>
      </c>
      <c r="F139" s="156">
        <v>0.30000000000000004</v>
      </c>
      <c r="G139" s="157">
        <v>599</v>
      </c>
      <c r="H139" s="158">
        <v>249.18699649999999</v>
      </c>
      <c r="I139" s="159">
        <v>2.4038172473417969</v>
      </c>
      <c r="J139" s="158">
        <v>1</v>
      </c>
      <c r="K139" s="160">
        <v>30000</v>
      </c>
    </row>
    <row r="140" spans="2:11" x14ac:dyDescent="0.25">
      <c r="B140" s="152" t="s">
        <v>267</v>
      </c>
      <c r="C140" s="153">
        <v>8.334735439748254</v>
      </c>
      <c r="D140" s="154">
        <v>0.27990135635018498</v>
      </c>
      <c r="E140" s="155">
        <v>0.6</v>
      </c>
      <c r="F140" s="156">
        <v>0.4</v>
      </c>
      <c r="G140" s="157">
        <v>842</v>
      </c>
      <c r="H140" s="158">
        <v>101.0230026</v>
      </c>
      <c r="I140" s="159">
        <v>8.334735439748254</v>
      </c>
      <c r="J140" s="158">
        <v>1</v>
      </c>
      <c r="K140" s="160">
        <v>33680</v>
      </c>
    </row>
    <row r="141" spans="2:11" x14ac:dyDescent="0.25">
      <c r="B141" s="152" t="s">
        <v>268</v>
      </c>
      <c r="C141" s="153">
        <v>4.9765370234006445</v>
      </c>
      <c r="D141" s="154">
        <v>0.42455775234131116</v>
      </c>
      <c r="E141" s="155">
        <v>0.7</v>
      </c>
      <c r="F141" s="156">
        <v>0.30000000000000004</v>
      </c>
      <c r="G141" s="157">
        <v>929</v>
      </c>
      <c r="H141" s="158">
        <v>186.67599490000001</v>
      </c>
      <c r="I141" s="159">
        <v>4.9765370234006445</v>
      </c>
      <c r="J141" s="158">
        <v>1</v>
      </c>
      <c r="K141" s="160">
        <v>37160</v>
      </c>
    </row>
    <row r="142" spans="2:11" x14ac:dyDescent="0.25">
      <c r="B142" s="152" t="s">
        <v>269</v>
      </c>
      <c r="C142" s="153">
        <v>15.471202193462272</v>
      </c>
      <c r="D142" s="154">
        <v>0.39818809318377912</v>
      </c>
      <c r="E142" s="155">
        <v>0.7</v>
      </c>
      <c r="F142" s="156">
        <v>0.30000000000000004</v>
      </c>
      <c r="G142" s="157">
        <v>2474</v>
      </c>
      <c r="H142" s="158">
        <v>159.9100037</v>
      </c>
      <c r="I142" s="159">
        <v>15.471202193462272</v>
      </c>
      <c r="J142" s="158">
        <v>1</v>
      </c>
      <c r="K142" s="160">
        <v>60000</v>
      </c>
    </row>
    <row r="143" spans="2:11" x14ac:dyDescent="0.25">
      <c r="B143" s="152" t="s">
        <v>270</v>
      </c>
      <c r="C143" s="153">
        <v>4.1058651691933461</v>
      </c>
      <c r="D143" s="154">
        <v>0.51790633608815428</v>
      </c>
      <c r="E143" s="155">
        <v>0.8</v>
      </c>
      <c r="F143" s="156">
        <v>0.19999999999999996</v>
      </c>
      <c r="G143" s="157">
        <v>731</v>
      </c>
      <c r="H143" s="158">
        <v>178.0379944</v>
      </c>
      <c r="I143" s="159">
        <v>4.1058651691933461</v>
      </c>
      <c r="J143" s="158">
        <v>1</v>
      </c>
      <c r="K143" s="160">
        <v>30000</v>
      </c>
    </row>
    <row r="144" spans="2:11" x14ac:dyDescent="0.25">
      <c r="B144" s="152" t="s">
        <v>271</v>
      </c>
      <c r="C144" s="153">
        <v>5.5463889076300532</v>
      </c>
      <c r="D144" s="154">
        <v>0.45454545454545453</v>
      </c>
      <c r="E144" s="155">
        <v>0.7</v>
      </c>
      <c r="F144" s="156">
        <v>0.30000000000000004</v>
      </c>
      <c r="G144" s="157">
        <v>359</v>
      </c>
      <c r="H144" s="158">
        <v>64.726799</v>
      </c>
      <c r="I144" s="159">
        <v>5.5463889076300532</v>
      </c>
      <c r="J144" s="158">
        <v>1</v>
      </c>
      <c r="K144" s="160">
        <v>30000</v>
      </c>
    </row>
    <row r="145" spans="2:11" x14ac:dyDescent="0.25">
      <c r="B145" s="152" t="s">
        <v>272</v>
      </c>
      <c r="C145" s="153">
        <v>8.7848481217339263</v>
      </c>
      <c r="D145" s="154">
        <v>0.27804616210413313</v>
      </c>
      <c r="E145" s="155">
        <v>0.6</v>
      </c>
      <c r="F145" s="156">
        <v>0.4</v>
      </c>
      <c r="G145" s="157">
        <v>2058</v>
      </c>
      <c r="H145" s="158">
        <v>234.26699830000001</v>
      </c>
      <c r="I145" s="159">
        <v>8.7848481217339263</v>
      </c>
      <c r="J145" s="158">
        <v>1</v>
      </c>
      <c r="K145" s="160">
        <v>60000</v>
      </c>
    </row>
    <row r="146" spans="2:11" x14ac:dyDescent="0.25">
      <c r="B146" s="152" t="s">
        <v>274</v>
      </c>
      <c r="C146" s="153">
        <v>3.5018827832490507</v>
      </c>
      <c r="D146" s="154">
        <v>0.43628509719222464</v>
      </c>
      <c r="E146" s="155">
        <v>0.7</v>
      </c>
      <c r="F146" s="156">
        <v>0.30000000000000004</v>
      </c>
      <c r="G146" s="157">
        <v>956</v>
      </c>
      <c r="H146" s="158">
        <v>272.99600220000002</v>
      </c>
      <c r="I146" s="159">
        <v>3.5018827832490507</v>
      </c>
      <c r="J146" s="158">
        <v>1</v>
      </c>
      <c r="K146" s="160">
        <v>38240</v>
      </c>
    </row>
    <row r="147" spans="2:11" x14ac:dyDescent="0.25">
      <c r="B147" s="152" t="s">
        <v>275</v>
      </c>
      <c r="C147" s="153">
        <v>7.0454571320304309</v>
      </c>
      <c r="D147" s="154">
        <v>0.53796296296296298</v>
      </c>
      <c r="E147" s="155">
        <v>0.8</v>
      </c>
      <c r="F147" s="156">
        <v>0.19999999999999996</v>
      </c>
      <c r="G147" s="157">
        <v>1146</v>
      </c>
      <c r="H147" s="158">
        <v>162.65800479999999</v>
      </c>
      <c r="I147" s="159">
        <v>7.0454571320304309</v>
      </c>
      <c r="J147" s="158">
        <v>1</v>
      </c>
      <c r="K147" s="160">
        <v>45840</v>
      </c>
    </row>
    <row r="148" spans="2:11" x14ac:dyDescent="0.25">
      <c r="B148" s="152" t="s">
        <v>276</v>
      </c>
      <c r="C148" s="153">
        <v>3.3625363861749338</v>
      </c>
      <c r="D148" s="154">
        <v>0.54205607476635509</v>
      </c>
      <c r="E148" s="155">
        <v>0.8</v>
      </c>
      <c r="F148" s="156">
        <v>0.19999999999999996</v>
      </c>
      <c r="G148" s="157">
        <v>294</v>
      </c>
      <c r="H148" s="158">
        <v>87.433998099999997</v>
      </c>
      <c r="I148" s="159">
        <v>3.3625363861749338</v>
      </c>
      <c r="J148" s="158">
        <v>1</v>
      </c>
      <c r="K148" s="160">
        <v>30000</v>
      </c>
    </row>
    <row r="149" spans="2:11" x14ac:dyDescent="0.25">
      <c r="B149" s="152" t="s">
        <v>277</v>
      </c>
      <c r="C149" s="153">
        <v>12.334218431654634</v>
      </c>
      <c r="D149" s="154">
        <v>0.3070452155625657</v>
      </c>
      <c r="E149" s="155">
        <v>0.6</v>
      </c>
      <c r="F149" s="156">
        <v>0.4</v>
      </c>
      <c r="G149" s="157">
        <v>950</v>
      </c>
      <c r="H149" s="158">
        <v>77.021499599999999</v>
      </c>
      <c r="I149" s="159">
        <v>12.334218431654634</v>
      </c>
      <c r="J149" s="158">
        <v>1</v>
      </c>
      <c r="K149" s="160">
        <v>38000</v>
      </c>
    </row>
    <row r="150" spans="2:11" x14ac:dyDescent="0.25">
      <c r="B150" s="152" t="s">
        <v>278</v>
      </c>
      <c r="C150" s="153">
        <v>9.0119900911052557</v>
      </c>
      <c r="D150" s="154">
        <v>0.18924302788844621</v>
      </c>
      <c r="E150" s="155">
        <v>0.5</v>
      </c>
      <c r="F150" s="156">
        <v>0.5</v>
      </c>
      <c r="G150" s="157">
        <v>1171</v>
      </c>
      <c r="H150" s="158">
        <v>129.93800350000001</v>
      </c>
      <c r="I150" s="159">
        <v>9.0119900911052557</v>
      </c>
      <c r="J150" s="158">
        <v>1</v>
      </c>
      <c r="K150" s="160">
        <v>46840</v>
      </c>
    </row>
    <row r="151" spans="2:11" x14ac:dyDescent="0.25">
      <c r="B151" s="152" t="s">
        <v>279</v>
      </c>
      <c r="C151" s="153">
        <v>5.0684828434527542</v>
      </c>
      <c r="D151" s="154">
        <v>0.55045871559633031</v>
      </c>
      <c r="E151" s="155">
        <v>0.8</v>
      </c>
      <c r="F151" s="156">
        <v>0.19999999999999996</v>
      </c>
      <c r="G151" s="157">
        <v>608</v>
      </c>
      <c r="H151" s="158">
        <v>119.95700069999999</v>
      </c>
      <c r="I151" s="159">
        <v>5.0684828434527542</v>
      </c>
      <c r="J151" s="158">
        <v>1</v>
      </c>
      <c r="K151" s="160">
        <v>30000</v>
      </c>
    </row>
    <row r="152" spans="2:11" x14ac:dyDescent="0.25">
      <c r="B152" s="152" t="s">
        <v>280</v>
      </c>
      <c r="C152" s="153">
        <v>15.658283776684007</v>
      </c>
      <c r="D152" s="154">
        <v>0.39833641404805914</v>
      </c>
      <c r="E152" s="155">
        <v>0.7</v>
      </c>
      <c r="F152" s="156">
        <v>0.30000000000000004</v>
      </c>
      <c r="G152" s="157">
        <v>2389</v>
      </c>
      <c r="H152" s="158">
        <v>152.57099909999999</v>
      </c>
      <c r="I152" s="159">
        <v>15.658283776684007</v>
      </c>
      <c r="J152" s="158">
        <v>1</v>
      </c>
      <c r="K152" s="160">
        <v>60000</v>
      </c>
    </row>
    <row r="153" spans="2:11" x14ac:dyDescent="0.25">
      <c r="B153" s="152" t="s">
        <v>281</v>
      </c>
      <c r="C153" s="153">
        <v>4.8073755063362995</v>
      </c>
      <c r="D153" s="154">
        <v>0.60317460317460314</v>
      </c>
      <c r="E153" s="155">
        <v>0.8</v>
      </c>
      <c r="F153" s="156">
        <v>0.19999999999999996</v>
      </c>
      <c r="G153" s="157">
        <v>343</v>
      </c>
      <c r="H153" s="158">
        <v>71.348701500000004</v>
      </c>
      <c r="I153" s="159">
        <v>4.8073755063362995</v>
      </c>
      <c r="J153" s="158">
        <v>1</v>
      </c>
      <c r="K153" s="160">
        <v>30000</v>
      </c>
    </row>
    <row r="154" spans="2:11" x14ac:dyDescent="0.25">
      <c r="B154" s="152" t="s">
        <v>282</v>
      </c>
      <c r="C154" s="153">
        <v>9.8838279203308037</v>
      </c>
      <c r="D154" s="154">
        <v>8.7400000000000005E-2</v>
      </c>
      <c r="E154" s="155">
        <v>0.5</v>
      </c>
      <c r="F154" s="156">
        <v>0.5</v>
      </c>
      <c r="G154" s="157">
        <v>199</v>
      </c>
      <c r="H154" s="158">
        <v>20.133899700000001</v>
      </c>
      <c r="I154" s="159">
        <v>9.8838279203308037</v>
      </c>
      <c r="J154" s="158">
        <v>1</v>
      </c>
      <c r="K154" s="160">
        <v>30000</v>
      </c>
    </row>
    <row r="155" spans="2:11" x14ac:dyDescent="0.25">
      <c r="B155" s="152" t="s">
        <v>284</v>
      </c>
      <c r="C155" s="153">
        <v>0.48282598814399447</v>
      </c>
      <c r="D155" s="154">
        <v>0.50955414012738853</v>
      </c>
      <c r="E155" s="155">
        <v>0.8</v>
      </c>
      <c r="F155" s="156">
        <v>0.19999999999999996</v>
      </c>
      <c r="G155" s="157">
        <v>129</v>
      </c>
      <c r="H155" s="158">
        <v>267.17700200000002</v>
      </c>
      <c r="I155" s="159">
        <v>0.48282598814399447</v>
      </c>
      <c r="J155" s="158">
        <v>1</v>
      </c>
      <c r="K155" s="160">
        <v>30000</v>
      </c>
    </row>
    <row r="156" spans="2:11" x14ac:dyDescent="0.25">
      <c r="B156" s="152" t="s">
        <v>285</v>
      </c>
      <c r="C156" s="153">
        <v>12.622283551197921</v>
      </c>
      <c r="D156" s="154">
        <v>0.28550724637681157</v>
      </c>
      <c r="E156" s="155">
        <v>0.6</v>
      </c>
      <c r="F156" s="156">
        <v>0.4</v>
      </c>
      <c r="G156" s="157">
        <v>789</v>
      </c>
      <c r="H156" s="158">
        <v>62.508499100000002</v>
      </c>
      <c r="I156" s="159">
        <v>12.622283551197921</v>
      </c>
      <c r="J156" s="158">
        <v>1</v>
      </c>
      <c r="K156" s="160">
        <v>31560</v>
      </c>
    </row>
    <row r="157" spans="2:11" x14ac:dyDescent="0.25">
      <c r="B157" s="152" t="s">
        <v>287</v>
      </c>
      <c r="C157" s="153">
        <v>0.78162350944570036</v>
      </c>
      <c r="D157" s="154">
        <v>0.77401129943502822</v>
      </c>
      <c r="E157" s="155">
        <v>0.85</v>
      </c>
      <c r="F157" s="156">
        <v>0.15000000000000002</v>
      </c>
      <c r="G157" s="157">
        <v>327</v>
      </c>
      <c r="H157" s="158">
        <v>418.35998540000003</v>
      </c>
      <c r="I157" s="159">
        <v>0.78162350944570036</v>
      </c>
      <c r="J157" s="158">
        <v>1</v>
      </c>
      <c r="K157" s="160">
        <v>30000</v>
      </c>
    </row>
    <row r="158" spans="2:11" x14ac:dyDescent="0.25">
      <c r="B158" s="152" t="s">
        <v>288</v>
      </c>
      <c r="C158" s="153">
        <v>4.3165856440834949</v>
      </c>
      <c r="D158" s="154">
        <v>0.57299843014128726</v>
      </c>
      <c r="E158" s="155">
        <v>0.8</v>
      </c>
      <c r="F158" s="156">
        <v>0.19999999999999996</v>
      </c>
      <c r="G158" s="157">
        <v>638</v>
      </c>
      <c r="H158" s="158">
        <v>147.80200199999999</v>
      </c>
      <c r="I158" s="159">
        <v>4.3165856440834949</v>
      </c>
      <c r="J158" s="158">
        <v>1</v>
      </c>
      <c r="K158" s="160">
        <v>30000</v>
      </c>
    </row>
    <row r="159" spans="2:11" x14ac:dyDescent="0.25">
      <c r="B159" s="152" t="s">
        <v>289</v>
      </c>
      <c r="C159" s="153">
        <v>10.707648945699555</v>
      </c>
      <c r="D159" s="154">
        <v>0.14606</v>
      </c>
      <c r="E159" s="155">
        <v>0.5</v>
      </c>
      <c r="F159" s="156">
        <v>0.5</v>
      </c>
      <c r="G159" s="157">
        <v>93</v>
      </c>
      <c r="H159" s="158">
        <v>8.6853800000000003</v>
      </c>
      <c r="I159" s="159">
        <v>10.707648945699555</v>
      </c>
      <c r="J159" s="158">
        <v>1</v>
      </c>
      <c r="K159" s="160">
        <v>30000</v>
      </c>
    </row>
    <row r="160" spans="2:11" x14ac:dyDescent="0.25">
      <c r="B160" s="152" t="s">
        <v>290</v>
      </c>
      <c r="C160" s="153">
        <v>8.2047997774456967</v>
      </c>
      <c r="D160" s="154">
        <v>0.27906976744186046</v>
      </c>
      <c r="E160" s="155">
        <v>0.6</v>
      </c>
      <c r="F160" s="156">
        <v>0.4</v>
      </c>
      <c r="G160" s="157">
        <v>507</v>
      </c>
      <c r="H160" s="158">
        <v>61.793098399999998</v>
      </c>
      <c r="I160" s="159">
        <v>8.2047997774456967</v>
      </c>
      <c r="J160" s="158">
        <v>1</v>
      </c>
      <c r="K160" s="160">
        <v>30000</v>
      </c>
    </row>
    <row r="161" spans="2:11" x14ac:dyDescent="0.25">
      <c r="B161" s="152" t="s">
        <v>291</v>
      </c>
      <c r="C161" s="153">
        <v>10.687236014727144</v>
      </c>
      <c r="D161" s="154">
        <v>0.50404858299595146</v>
      </c>
      <c r="E161" s="155">
        <v>0.8</v>
      </c>
      <c r="F161" s="156">
        <v>0.19999999999999996</v>
      </c>
      <c r="G161" s="157">
        <v>1058</v>
      </c>
      <c r="H161" s="158">
        <v>98.996597300000005</v>
      </c>
      <c r="I161" s="159">
        <v>10.687236014727144</v>
      </c>
      <c r="J161" s="158">
        <v>1</v>
      </c>
      <c r="K161" s="160">
        <v>42320</v>
      </c>
    </row>
    <row r="162" spans="2:11" x14ac:dyDescent="0.25">
      <c r="B162" s="152" t="s">
        <v>292</v>
      </c>
      <c r="C162" s="153">
        <v>9.7888151878141834</v>
      </c>
      <c r="D162" s="154">
        <v>0.34240774349667269</v>
      </c>
      <c r="E162" s="155">
        <v>0.6</v>
      </c>
      <c r="F162" s="156">
        <v>0.4</v>
      </c>
      <c r="G162" s="157">
        <v>1747</v>
      </c>
      <c r="H162" s="158">
        <v>178.4689941</v>
      </c>
      <c r="I162" s="159">
        <v>9.7888151878141834</v>
      </c>
      <c r="J162" s="158">
        <v>1</v>
      </c>
      <c r="K162" s="160">
        <v>60000</v>
      </c>
    </row>
    <row r="163" spans="2:11" x14ac:dyDescent="0.25">
      <c r="B163" s="152" t="s">
        <v>293</v>
      </c>
      <c r="C163" s="153">
        <v>13.505199358702583</v>
      </c>
      <c r="D163" s="154">
        <v>0.3512241054613936</v>
      </c>
      <c r="E163" s="155">
        <v>0.7</v>
      </c>
      <c r="F163" s="156">
        <v>0.30000000000000004</v>
      </c>
      <c r="G163" s="157">
        <v>1317</v>
      </c>
      <c r="H163" s="158">
        <v>97.517997699999995</v>
      </c>
      <c r="I163" s="159">
        <v>13.505199358702583</v>
      </c>
      <c r="J163" s="158">
        <v>1</v>
      </c>
      <c r="K163" s="160">
        <v>52680</v>
      </c>
    </row>
    <row r="164" spans="2:11" x14ac:dyDescent="0.25">
      <c r="B164" s="152" t="s">
        <v>294</v>
      </c>
      <c r="C164" s="153">
        <v>14.676350445292991</v>
      </c>
      <c r="D164" s="154">
        <v>0.30979643765903309</v>
      </c>
      <c r="E164" s="155">
        <v>0.6</v>
      </c>
      <c r="F164" s="156">
        <v>0.4</v>
      </c>
      <c r="G164" s="157">
        <v>1659</v>
      </c>
      <c r="H164" s="158">
        <v>113.0390015</v>
      </c>
      <c r="I164" s="159">
        <v>14.676350445292991</v>
      </c>
      <c r="J164" s="158">
        <v>1</v>
      </c>
      <c r="K164" s="160">
        <v>60000</v>
      </c>
    </row>
    <row r="165" spans="2:11" x14ac:dyDescent="0.25">
      <c r="B165" s="152" t="s">
        <v>295</v>
      </c>
      <c r="C165" s="153">
        <v>3.1567956282424019</v>
      </c>
      <c r="D165" s="154">
        <v>0.46222791293213827</v>
      </c>
      <c r="E165" s="155">
        <v>0.7</v>
      </c>
      <c r="F165" s="156">
        <v>0.30000000000000004</v>
      </c>
      <c r="G165" s="157">
        <v>910</v>
      </c>
      <c r="H165" s="158">
        <v>288.26699830000001</v>
      </c>
      <c r="I165" s="159">
        <v>3.1567956282424019</v>
      </c>
      <c r="J165" s="158">
        <v>1</v>
      </c>
      <c r="K165" s="160">
        <v>36400</v>
      </c>
    </row>
    <row r="166" spans="2:11" x14ac:dyDescent="0.25">
      <c r="B166" s="152" t="s">
        <v>296</v>
      </c>
      <c r="C166" s="153">
        <v>3.2046206688234347</v>
      </c>
      <c r="D166" s="154">
        <v>0.60039761431411531</v>
      </c>
      <c r="E166" s="155">
        <v>0.8</v>
      </c>
      <c r="F166" s="156">
        <v>0.19999999999999996</v>
      </c>
      <c r="G166" s="157">
        <v>506</v>
      </c>
      <c r="H166" s="158">
        <v>157.8970032</v>
      </c>
      <c r="I166" s="159">
        <v>3.2046206688234347</v>
      </c>
      <c r="J166" s="158">
        <v>1</v>
      </c>
      <c r="K166" s="160">
        <v>30000</v>
      </c>
    </row>
    <row r="167" spans="2:11" x14ac:dyDescent="0.25">
      <c r="B167" s="152" t="s">
        <v>297</v>
      </c>
      <c r="C167" s="153">
        <v>12.248964963392309</v>
      </c>
      <c r="D167" s="154">
        <v>0.37666666666666665</v>
      </c>
      <c r="E167" s="155">
        <v>0.7</v>
      </c>
      <c r="F167" s="156">
        <v>0.30000000000000004</v>
      </c>
      <c r="G167" s="157">
        <v>986</v>
      </c>
      <c r="H167" s="158">
        <v>80.496597300000005</v>
      </c>
      <c r="I167" s="159">
        <v>12.248964963392309</v>
      </c>
      <c r="J167" s="158">
        <v>1</v>
      </c>
      <c r="K167" s="160">
        <v>39440</v>
      </c>
    </row>
    <row r="168" spans="2:11" x14ac:dyDescent="0.25">
      <c r="B168" s="152" t="s">
        <v>298</v>
      </c>
      <c r="C168" s="153">
        <v>9.3102411595067878</v>
      </c>
      <c r="D168" s="154">
        <v>0.3504566210045662</v>
      </c>
      <c r="E168" s="155">
        <v>0.7</v>
      </c>
      <c r="F168" s="156">
        <v>0.30000000000000004</v>
      </c>
      <c r="G168" s="157">
        <v>860</v>
      </c>
      <c r="H168" s="158">
        <v>92.371398900000003</v>
      </c>
      <c r="I168" s="159">
        <v>9.3102411595067878</v>
      </c>
      <c r="J168" s="158">
        <v>1</v>
      </c>
      <c r="K168" s="160">
        <v>34400</v>
      </c>
    </row>
    <row r="169" spans="2:11" x14ac:dyDescent="0.25">
      <c r="B169" s="152" t="s">
        <v>299</v>
      </c>
      <c r="C169" s="153">
        <v>4.6851219197902898</v>
      </c>
      <c r="D169" s="154">
        <v>0.18996415770609318</v>
      </c>
      <c r="E169" s="155">
        <v>0.5</v>
      </c>
      <c r="F169" s="156">
        <v>0.5</v>
      </c>
      <c r="G169" s="157">
        <v>173</v>
      </c>
      <c r="H169" s="158">
        <v>36.925399800000001</v>
      </c>
      <c r="I169" s="159">
        <v>4.6851219197902898</v>
      </c>
      <c r="J169" s="158">
        <v>1</v>
      </c>
      <c r="K169" s="160">
        <v>30000</v>
      </c>
    </row>
    <row r="170" spans="2:11" x14ac:dyDescent="0.25">
      <c r="B170" s="152" t="s">
        <v>300</v>
      </c>
      <c r="C170" s="153">
        <v>6.5890323018030985</v>
      </c>
      <c r="D170" s="154">
        <v>0.41258741258741261</v>
      </c>
      <c r="E170" s="155">
        <v>0.7</v>
      </c>
      <c r="F170" s="156">
        <v>0.30000000000000004</v>
      </c>
      <c r="G170" s="157">
        <v>821</v>
      </c>
      <c r="H170" s="158">
        <v>124.6009979</v>
      </c>
      <c r="I170" s="159">
        <v>6.5890323018030985</v>
      </c>
      <c r="J170" s="158">
        <v>1</v>
      </c>
      <c r="K170" s="160">
        <v>32840</v>
      </c>
    </row>
    <row r="171" spans="2:11" x14ac:dyDescent="0.25">
      <c r="B171" s="152" t="s">
        <v>301</v>
      </c>
      <c r="C171" s="153">
        <v>3.7024130731581866</v>
      </c>
      <c r="D171" s="154">
        <v>0.31979695431472083</v>
      </c>
      <c r="E171" s="155">
        <v>0.6</v>
      </c>
      <c r="F171" s="156">
        <v>0.4</v>
      </c>
      <c r="G171" s="157">
        <v>425</v>
      </c>
      <c r="H171" s="158">
        <v>114.7900009</v>
      </c>
      <c r="I171" s="159">
        <v>3.7024130731581866</v>
      </c>
      <c r="J171" s="158">
        <v>1</v>
      </c>
      <c r="K171" s="160">
        <v>30000</v>
      </c>
    </row>
    <row r="172" spans="2:11" x14ac:dyDescent="0.25">
      <c r="B172" s="152" t="s">
        <v>302</v>
      </c>
      <c r="C172" s="153">
        <v>3.2942156902609088</v>
      </c>
      <c r="D172" s="154">
        <v>0.2975206611570248</v>
      </c>
      <c r="E172" s="155">
        <v>0.6</v>
      </c>
      <c r="F172" s="156">
        <v>0.4</v>
      </c>
      <c r="G172" s="157">
        <v>266</v>
      </c>
      <c r="H172" s="158">
        <v>80.747596700000003</v>
      </c>
      <c r="I172" s="159">
        <v>3.2942156902609088</v>
      </c>
      <c r="J172" s="158">
        <v>1</v>
      </c>
      <c r="K172" s="160">
        <v>30000</v>
      </c>
    </row>
    <row r="173" spans="2:11" x14ac:dyDescent="0.25">
      <c r="B173" s="152" t="s">
        <v>303</v>
      </c>
      <c r="C173" s="153">
        <v>11.489941950705642</v>
      </c>
      <c r="D173" s="154">
        <v>0.41254416961130741</v>
      </c>
      <c r="E173" s="155">
        <v>0.7</v>
      </c>
      <c r="F173" s="156">
        <v>0.30000000000000004</v>
      </c>
      <c r="G173" s="157">
        <v>1014</v>
      </c>
      <c r="H173" s="158">
        <v>88.251098600000006</v>
      </c>
      <c r="I173" s="159">
        <v>11.489941950705642</v>
      </c>
      <c r="J173" s="158">
        <v>1</v>
      </c>
      <c r="K173" s="160">
        <v>40560</v>
      </c>
    </row>
    <row r="174" spans="2:11" x14ac:dyDescent="0.25">
      <c r="B174" s="152" t="s">
        <v>304</v>
      </c>
      <c r="C174" s="153">
        <v>1.1358703911525574</v>
      </c>
      <c r="D174" s="154">
        <v>0.6344827586206897</v>
      </c>
      <c r="E174" s="155">
        <v>0.8</v>
      </c>
      <c r="F174" s="156">
        <v>0.19999999999999996</v>
      </c>
      <c r="G174" s="157">
        <v>123</v>
      </c>
      <c r="H174" s="158">
        <v>108.28700259999999</v>
      </c>
      <c r="I174" s="159">
        <v>1.1358703911525574</v>
      </c>
      <c r="J174" s="158">
        <v>1</v>
      </c>
      <c r="K174" s="160">
        <v>30000</v>
      </c>
    </row>
    <row r="175" spans="2:11" x14ac:dyDescent="0.25">
      <c r="B175" s="152" t="s">
        <v>305</v>
      </c>
      <c r="C175" s="153">
        <v>1.3081326603056855</v>
      </c>
      <c r="D175" s="154">
        <v>0.50728476821192048</v>
      </c>
      <c r="E175" s="155">
        <v>0.8</v>
      </c>
      <c r="F175" s="156">
        <v>0.19999999999999996</v>
      </c>
      <c r="G175" s="157">
        <v>767</v>
      </c>
      <c r="H175" s="158">
        <v>586.3319702</v>
      </c>
      <c r="I175" s="159">
        <v>1.3081326603056855</v>
      </c>
      <c r="J175" s="158">
        <v>1</v>
      </c>
      <c r="K175" s="160">
        <v>30680</v>
      </c>
    </row>
    <row r="176" spans="2:11" x14ac:dyDescent="0.25">
      <c r="B176" s="152" t="s">
        <v>307</v>
      </c>
      <c r="C176" s="153">
        <v>10.491229643476435</v>
      </c>
      <c r="D176" s="154">
        <v>0.40545685279187815</v>
      </c>
      <c r="E176" s="155">
        <v>0.7</v>
      </c>
      <c r="F176" s="156">
        <v>0.30000000000000004</v>
      </c>
      <c r="G176" s="157">
        <v>1536</v>
      </c>
      <c r="H176" s="158">
        <v>146.40800479999999</v>
      </c>
      <c r="I176" s="159">
        <v>10.491229643476435</v>
      </c>
      <c r="J176" s="158">
        <v>1</v>
      </c>
      <c r="K176" s="160">
        <v>60000</v>
      </c>
    </row>
    <row r="177" spans="2:11" x14ac:dyDescent="0.25">
      <c r="B177" s="152" t="s">
        <v>308</v>
      </c>
      <c r="C177" s="153">
        <v>3.0537042731562947</v>
      </c>
      <c r="D177" s="154">
        <v>0.5791505791505791</v>
      </c>
      <c r="E177" s="155">
        <v>0.8</v>
      </c>
      <c r="F177" s="156">
        <v>0.19999999999999996</v>
      </c>
      <c r="G177" s="157">
        <v>253</v>
      </c>
      <c r="H177" s="158">
        <v>82.850196800000006</v>
      </c>
      <c r="I177" s="159">
        <v>3.0537042731562947</v>
      </c>
      <c r="J177" s="158">
        <v>1</v>
      </c>
      <c r="K177" s="160">
        <v>30000</v>
      </c>
    </row>
    <row r="178" spans="2:11" x14ac:dyDescent="0.25">
      <c r="B178" s="152" t="s">
        <v>309</v>
      </c>
      <c r="C178" s="153">
        <v>7.8340819231100367</v>
      </c>
      <c r="D178" s="154">
        <v>0.44258872651356995</v>
      </c>
      <c r="E178" s="155">
        <v>0.7</v>
      </c>
      <c r="F178" s="156">
        <v>0.30000000000000004</v>
      </c>
      <c r="G178" s="157">
        <v>477</v>
      </c>
      <c r="H178" s="158">
        <v>60.8877983</v>
      </c>
      <c r="I178" s="159">
        <v>7.8340819231100367</v>
      </c>
      <c r="J178" s="158">
        <v>1</v>
      </c>
      <c r="K178" s="160">
        <v>30000</v>
      </c>
    </row>
    <row r="179" spans="2:11" x14ac:dyDescent="0.25">
      <c r="B179" s="152" t="s">
        <v>310</v>
      </c>
      <c r="C179" s="153">
        <v>10.783588096495212</v>
      </c>
      <c r="D179" s="154">
        <v>0.47938860583603521</v>
      </c>
      <c r="E179" s="155">
        <v>0.7</v>
      </c>
      <c r="F179" s="156">
        <v>0.30000000000000004</v>
      </c>
      <c r="G179" s="157">
        <v>2274</v>
      </c>
      <c r="H179" s="158">
        <v>210.87600710000001</v>
      </c>
      <c r="I179" s="159">
        <v>10.783588096495212</v>
      </c>
      <c r="J179" s="158">
        <v>1</v>
      </c>
      <c r="K179" s="160">
        <v>60000</v>
      </c>
    </row>
    <row r="180" spans="2:11" x14ac:dyDescent="0.25">
      <c r="B180" s="152" t="s">
        <v>311</v>
      </c>
      <c r="C180" s="153">
        <v>4.9413580256985963</v>
      </c>
      <c r="D180" s="154">
        <v>0.2978723404255319</v>
      </c>
      <c r="E180" s="155">
        <v>0.6</v>
      </c>
      <c r="F180" s="156">
        <v>0.4</v>
      </c>
      <c r="G180" s="157">
        <v>321</v>
      </c>
      <c r="H180" s="158">
        <v>64.9618988</v>
      </c>
      <c r="I180" s="159">
        <v>4.9413580256985963</v>
      </c>
      <c r="J180" s="158">
        <v>1</v>
      </c>
      <c r="K180" s="160">
        <v>30000</v>
      </c>
    </row>
    <row r="181" spans="2:11" x14ac:dyDescent="0.25">
      <c r="B181" s="152" t="s">
        <v>312</v>
      </c>
      <c r="C181" s="153">
        <v>10.711491646190408</v>
      </c>
      <c r="D181" s="154">
        <v>0.26113360323886642</v>
      </c>
      <c r="E181" s="155">
        <v>0.6</v>
      </c>
      <c r="F181" s="156">
        <v>0.4</v>
      </c>
      <c r="G181" s="157">
        <v>1068</v>
      </c>
      <c r="H181" s="158">
        <v>99.706001299999997</v>
      </c>
      <c r="I181" s="159">
        <v>10.711491646190408</v>
      </c>
      <c r="J181" s="158">
        <v>1</v>
      </c>
      <c r="K181" s="160">
        <v>42720</v>
      </c>
    </row>
    <row r="182" spans="2:11" x14ac:dyDescent="0.25">
      <c r="B182" s="152" t="s">
        <v>314</v>
      </c>
      <c r="C182" s="153">
        <v>3.621201972394485</v>
      </c>
      <c r="D182" s="154">
        <v>0.45360824742268041</v>
      </c>
      <c r="E182" s="155">
        <v>0.7</v>
      </c>
      <c r="F182" s="156">
        <v>0.30000000000000004</v>
      </c>
      <c r="G182" s="157">
        <v>321</v>
      </c>
      <c r="H182" s="158">
        <v>88.644599900000003</v>
      </c>
      <c r="I182" s="159">
        <v>3.621201972394485</v>
      </c>
      <c r="J182" s="158">
        <v>1</v>
      </c>
      <c r="K182" s="160">
        <v>30000</v>
      </c>
    </row>
    <row r="183" spans="2:11" x14ac:dyDescent="0.25">
      <c r="B183" s="152" t="s">
        <v>315</v>
      </c>
      <c r="C183" s="153">
        <v>0.99394793346391641</v>
      </c>
      <c r="D183" s="154">
        <v>0.46301369863013697</v>
      </c>
      <c r="E183" s="155">
        <v>0.7</v>
      </c>
      <c r="F183" s="156">
        <v>0.30000000000000004</v>
      </c>
      <c r="G183" s="157">
        <v>416</v>
      </c>
      <c r="H183" s="158">
        <v>418.53298949999999</v>
      </c>
      <c r="I183" s="159">
        <v>0.99394793346391641</v>
      </c>
      <c r="J183" s="158">
        <v>1</v>
      </c>
      <c r="K183" s="160">
        <v>30000</v>
      </c>
    </row>
    <row r="184" spans="2:11" x14ac:dyDescent="0.25">
      <c r="B184" s="152" t="s">
        <v>316</v>
      </c>
      <c r="C184" s="153">
        <v>4.2620002889680357</v>
      </c>
      <c r="D184" s="154">
        <v>0.43729903536977494</v>
      </c>
      <c r="E184" s="155">
        <v>0.7</v>
      </c>
      <c r="F184" s="156">
        <v>0.30000000000000004</v>
      </c>
      <c r="G184" s="157">
        <v>386</v>
      </c>
      <c r="H184" s="158">
        <v>90.567802400000005</v>
      </c>
      <c r="I184" s="159">
        <v>4.2620002889680357</v>
      </c>
      <c r="J184" s="158">
        <v>1</v>
      </c>
      <c r="K184" s="160">
        <v>30000</v>
      </c>
    </row>
    <row r="185" spans="2:11" x14ac:dyDescent="0.25">
      <c r="B185" s="152" t="s">
        <v>317</v>
      </c>
      <c r="C185" s="153">
        <v>9.0140880600199491</v>
      </c>
      <c r="D185" s="154">
        <v>0.34195933456561922</v>
      </c>
      <c r="E185" s="155">
        <v>0.6</v>
      </c>
      <c r="F185" s="156">
        <v>0.4</v>
      </c>
      <c r="G185" s="157">
        <v>542</v>
      </c>
      <c r="H185" s="158">
        <v>60.128101299999997</v>
      </c>
      <c r="I185" s="159">
        <v>9.0140880600199491</v>
      </c>
      <c r="J185" s="158">
        <v>1</v>
      </c>
      <c r="K185" s="160">
        <v>30000</v>
      </c>
    </row>
    <row r="186" spans="2:11" x14ac:dyDescent="0.25">
      <c r="B186" s="152" t="s">
        <v>318</v>
      </c>
      <c r="C186" s="153">
        <v>8.9785552031801323</v>
      </c>
      <c r="D186" s="154">
        <v>0.34688346883468835</v>
      </c>
      <c r="E186" s="155">
        <v>0.6</v>
      </c>
      <c r="F186" s="156">
        <v>0.4</v>
      </c>
      <c r="G186" s="157">
        <v>821</v>
      </c>
      <c r="H186" s="158">
        <v>91.440101600000006</v>
      </c>
      <c r="I186" s="159">
        <v>8.9785552031801323</v>
      </c>
      <c r="J186" s="158">
        <v>1</v>
      </c>
      <c r="K186" s="160">
        <v>32840</v>
      </c>
    </row>
    <row r="187" spans="2:11" x14ac:dyDescent="0.25">
      <c r="B187" s="152" t="s">
        <v>319</v>
      </c>
      <c r="C187" s="153">
        <v>10.950744086101533</v>
      </c>
      <c r="D187" s="154">
        <v>9.0020000000000003E-2</v>
      </c>
      <c r="E187" s="155">
        <v>0.5</v>
      </c>
      <c r="F187" s="156">
        <v>0.5</v>
      </c>
      <c r="G187" s="157">
        <v>339</v>
      </c>
      <c r="H187" s="158">
        <v>30.9568005</v>
      </c>
      <c r="I187" s="159">
        <v>10.950744086101533</v>
      </c>
      <c r="J187" s="158">
        <v>1</v>
      </c>
      <c r="K187" s="160">
        <v>30000</v>
      </c>
    </row>
    <row r="188" spans="2:11" x14ac:dyDescent="0.25">
      <c r="B188" s="152" t="s">
        <v>321</v>
      </c>
      <c r="C188" s="153">
        <v>5.9287298168244114</v>
      </c>
      <c r="D188" s="154">
        <v>0.30214424951267055</v>
      </c>
      <c r="E188" s="155">
        <v>0.6</v>
      </c>
      <c r="F188" s="156">
        <v>0.4</v>
      </c>
      <c r="G188" s="157">
        <v>661</v>
      </c>
      <c r="H188" s="158">
        <v>111.4909973</v>
      </c>
      <c r="I188" s="159">
        <v>5.9287298168244114</v>
      </c>
      <c r="J188" s="158">
        <v>1</v>
      </c>
      <c r="K188" s="160">
        <v>30000</v>
      </c>
    </row>
    <row r="189" spans="2:11" x14ac:dyDescent="0.25">
      <c r="B189" s="152" t="s">
        <v>322</v>
      </c>
      <c r="C189" s="153">
        <v>6.4799386900326601</v>
      </c>
      <c r="D189" s="154">
        <v>0.49865539761813293</v>
      </c>
      <c r="E189" s="155">
        <v>0.7</v>
      </c>
      <c r="F189" s="156">
        <v>0.30000000000000004</v>
      </c>
      <c r="G189" s="157">
        <v>2481</v>
      </c>
      <c r="H189" s="158">
        <v>382.87399290000002</v>
      </c>
      <c r="I189" s="159">
        <v>6.4799386900326601</v>
      </c>
      <c r="J189" s="158">
        <v>1</v>
      </c>
      <c r="K189" s="160">
        <v>60000</v>
      </c>
    </row>
    <row r="190" spans="2:11" x14ac:dyDescent="0.25">
      <c r="B190" s="152" t="s">
        <v>323</v>
      </c>
      <c r="C190" s="153">
        <v>1.7411922772499726</v>
      </c>
      <c r="D190" s="154">
        <v>0.45283018867924529</v>
      </c>
      <c r="E190" s="155">
        <v>0.7</v>
      </c>
      <c r="F190" s="156">
        <v>0.30000000000000004</v>
      </c>
      <c r="G190" s="157">
        <v>492</v>
      </c>
      <c r="H190" s="158">
        <v>282.56500240000003</v>
      </c>
      <c r="I190" s="159">
        <v>1.7411922772499726</v>
      </c>
      <c r="J190" s="158">
        <v>1</v>
      </c>
      <c r="K190" s="160">
        <v>30000</v>
      </c>
    </row>
    <row r="191" spans="2:11" x14ac:dyDescent="0.25">
      <c r="B191" s="152" t="s">
        <v>324</v>
      </c>
      <c r="C191" s="153">
        <v>9.7381008885093223</v>
      </c>
      <c r="D191" s="154">
        <v>0.45283018867924529</v>
      </c>
      <c r="E191" s="155">
        <v>0.7</v>
      </c>
      <c r="F191" s="156">
        <v>0.30000000000000004</v>
      </c>
      <c r="G191" s="157">
        <v>2299</v>
      </c>
      <c r="H191" s="158">
        <v>236.08299260000001</v>
      </c>
      <c r="I191" s="159">
        <v>9.7381008885093223</v>
      </c>
      <c r="J191" s="158">
        <v>1</v>
      </c>
      <c r="K191" s="160">
        <v>60000</v>
      </c>
    </row>
    <row r="192" spans="2:11" x14ac:dyDescent="0.25">
      <c r="B192" s="152" t="s">
        <v>325</v>
      </c>
      <c r="C192" s="153">
        <v>5.5263631397261088</v>
      </c>
      <c r="D192" s="154">
        <v>0.58128834355828218</v>
      </c>
      <c r="E192" s="155">
        <v>0.8</v>
      </c>
      <c r="F192" s="156">
        <v>0.19999999999999996</v>
      </c>
      <c r="G192" s="157">
        <v>1444</v>
      </c>
      <c r="H192" s="158">
        <v>261.29299930000002</v>
      </c>
      <c r="I192" s="159">
        <v>5.5263631397261088</v>
      </c>
      <c r="J192" s="158">
        <v>1</v>
      </c>
      <c r="K192" s="160">
        <v>57760</v>
      </c>
    </row>
    <row r="193" spans="2:11" x14ac:dyDescent="0.25">
      <c r="B193" s="152" t="s">
        <v>326</v>
      </c>
      <c r="C193" s="153">
        <v>5.5943386247601747</v>
      </c>
      <c r="D193" s="154">
        <v>0.38020833333333331</v>
      </c>
      <c r="E193" s="155">
        <v>0.7</v>
      </c>
      <c r="F193" s="156">
        <v>0.30000000000000004</v>
      </c>
      <c r="G193" s="157">
        <v>422</v>
      </c>
      <c r="H193" s="158">
        <v>75.433402999999998</v>
      </c>
      <c r="I193" s="159">
        <v>5.5943386247601747</v>
      </c>
      <c r="J193" s="158">
        <v>1</v>
      </c>
      <c r="K193" s="160">
        <v>30000</v>
      </c>
    </row>
    <row r="194" spans="2:11" x14ac:dyDescent="0.25">
      <c r="B194" s="152" t="s">
        <v>327</v>
      </c>
      <c r="C194" s="153">
        <v>14.420637932543263</v>
      </c>
      <c r="D194" s="154">
        <v>0.37525354969574037</v>
      </c>
      <c r="E194" s="155">
        <v>0.7</v>
      </c>
      <c r="F194" s="156">
        <v>0.30000000000000004</v>
      </c>
      <c r="G194" s="157">
        <v>1620</v>
      </c>
      <c r="H194" s="158">
        <v>112.3389969</v>
      </c>
      <c r="I194" s="159">
        <v>14.420637932543263</v>
      </c>
      <c r="J194" s="158">
        <v>1</v>
      </c>
      <c r="K194" s="160">
        <v>60000</v>
      </c>
    </row>
    <row r="195" spans="2:11" x14ac:dyDescent="0.25">
      <c r="B195" s="152" t="s">
        <v>329</v>
      </c>
      <c r="C195" s="153">
        <v>4.1830075614245033</v>
      </c>
      <c r="D195" s="154">
        <v>0.32778702163061563</v>
      </c>
      <c r="E195" s="155">
        <v>0.6</v>
      </c>
      <c r="F195" s="156">
        <v>0.4</v>
      </c>
      <c r="G195" s="157">
        <v>1249</v>
      </c>
      <c r="H195" s="158">
        <v>298.58898929999998</v>
      </c>
      <c r="I195" s="159">
        <v>4.1830075614245033</v>
      </c>
      <c r="J195" s="158">
        <v>1</v>
      </c>
      <c r="K195" s="160">
        <v>49960</v>
      </c>
    </row>
    <row r="196" spans="2:11" x14ac:dyDescent="0.25">
      <c r="B196" s="152" t="s">
        <v>330</v>
      </c>
      <c r="C196" s="153">
        <v>3.756937347856848</v>
      </c>
      <c r="D196" s="154">
        <v>0.5539280958721704</v>
      </c>
      <c r="E196" s="155">
        <v>0.8</v>
      </c>
      <c r="F196" s="156">
        <v>0.19999999999999996</v>
      </c>
      <c r="G196" s="157">
        <v>746</v>
      </c>
      <c r="H196" s="158">
        <v>198.5659943</v>
      </c>
      <c r="I196" s="159">
        <v>3.756937347856848</v>
      </c>
      <c r="J196" s="158">
        <v>1</v>
      </c>
      <c r="K196" s="160">
        <v>30000</v>
      </c>
    </row>
    <row r="197" spans="2:11" x14ac:dyDescent="0.25">
      <c r="B197" s="152" t="s">
        <v>331</v>
      </c>
      <c r="C197" s="153">
        <v>7.0563264692056533</v>
      </c>
      <c r="D197" s="154">
        <v>0.20945945945945946</v>
      </c>
      <c r="E197" s="155">
        <v>0.6</v>
      </c>
      <c r="F197" s="156">
        <v>0.4</v>
      </c>
      <c r="G197" s="157">
        <v>911</v>
      </c>
      <c r="H197" s="158">
        <v>129.10400390000001</v>
      </c>
      <c r="I197" s="159">
        <v>7.0563264692056533</v>
      </c>
      <c r="J197" s="158">
        <v>1</v>
      </c>
      <c r="K197" s="160">
        <v>36440</v>
      </c>
    </row>
    <row r="198" spans="2:11" x14ac:dyDescent="0.25">
      <c r="B198" s="152" t="s">
        <v>332</v>
      </c>
      <c r="C198" s="153">
        <v>3.3557913841650699</v>
      </c>
      <c r="D198" s="154">
        <v>0.19961240310077519</v>
      </c>
      <c r="E198" s="155">
        <v>0.5</v>
      </c>
      <c r="F198" s="156">
        <v>0.5</v>
      </c>
      <c r="G198" s="157">
        <v>519</v>
      </c>
      <c r="H198" s="158">
        <v>154.65800479999999</v>
      </c>
      <c r="I198" s="159">
        <v>3.3557913841650699</v>
      </c>
      <c r="J198" s="158">
        <v>1</v>
      </c>
      <c r="K198" s="160">
        <v>30000</v>
      </c>
    </row>
    <row r="199" spans="2:11" x14ac:dyDescent="0.25">
      <c r="B199" s="152" t="s">
        <v>333</v>
      </c>
      <c r="C199" s="153">
        <v>4.9091015143730239</v>
      </c>
      <c r="D199" s="154">
        <v>0.5703275529865125</v>
      </c>
      <c r="E199" s="155">
        <v>0.8</v>
      </c>
      <c r="F199" s="156">
        <v>0.19999999999999996</v>
      </c>
      <c r="G199" s="157">
        <v>583</v>
      </c>
      <c r="H199" s="158">
        <v>118.7590027</v>
      </c>
      <c r="I199" s="159">
        <v>4.9091015143730239</v>
      </c>
      <c r="J199" s="158">
        <v>1</v>
      </c>
      <c r="K199" s="160">
        <v>30000</v>
      </c>
    </row>
    <row r="200" spans="2:11" x14ac:dyDescent="0.25">
      <c r="B200" s="152" t="s">
        <v>427</v>
      </c>
      <c r="C200" s="153">
        <v>10.883881137032484</v>
      </c>
      <c r="D200" s="154">
        <v>0.19069462647444299</v>
      </c>
      <c r="E200" s="155">
        <v>0.5</v>
      </c>
      <c r="F200" s="156">
        <v>0.5</v>
      </c>
      <c r="G200" s="157">
        <v>1628</v>
      </c>
      <c r="H200" s="158">
        <v>149.5789948</v>
      </c>
      <c r="I200" s="159">
        <v>10.883881137032484</v>
      </c>
      <c r="J200" s="158">
        <v>1</v>
      </c>
      <c r="K200" s="160">
        <v>60000</v>
      </c>
    </row>
    <row r="201" spans="2:11" x14ac:dyDescent="0.25">
      <c r="B201" s="152" t="s">
        <v>334</v>
      </c>
      <c r="C201" s="153">
        <v>7.7162736804888654</v>
      </c>
      <c r="D201" s="154">
        <v>0.37150586113615869</v>
      </c>
      <c r="E201" s="155">
        <v>0.7</v>
      </c>
      <c r="F201" s="156">
        <v>0.30000000000000004</v>
      </c>
      <c r="G201" s="157">
        <v>1152</v>
      </c>
      <c r="H201" s="158">
        <v>149.2948601490007</v>
      </c>
      <c r="I201" s="159">
        <v>7.7162736804888654</v>
      </c>
      <c r="J201" s="158">
        <v>1</v>
      </c>
      <c r="K201" s="160">
        <v>46080</v>
      </c>
    </row>
    <row r="202" spans="2:11" x14ac:dyDescent="0.25">
      <c r="B202" s="152" t="s">
        <v>335</v>
      </c>
      <c r="C202" s="153">
        <v>11.673432688500787</v>
      </c>
      <c r="D202" s="154">
        <v>0.31718225866567273</v>
      </c>
      <c r="E202" s="155">
        <v>0.6</v>
      </c>
      <c r="F202" s="156">
        <v>0.4</v>
      </c>
      <c r="G202" s="157">
        <v>2752</v>
      </c>
      <c r="H202" s="158">
        <v>235.74899289999999</v>
      </c>
      <c r="I202" s="159">
        <v>11.673432688500787</v>
      </c>
      <c r="J202" s="158">
        <v>1</v>
      </c>
      <c r="K202" s="160">
        <v>60000</v>
      </c>
    </row>
    <row r="203" spans="2:11" x14ac:dyDescent="0.25">
      <c r="B203" s="152" t="s">
        <v>336</v>
      </c>
      <c r="C203" s="153">
        <v>2.2232995417964361</v>
      </c>
      <c r="D203" s="154">
        <v>0.58888888888888891</v>
      </c>
      <c r="E203" s="155">
        <v>0.8</v>
      </c>
      <c r="F203" s="156">
        <v>0.19999999999999996</v>
      </c>
      <c r="G203" s="157">
        <v>266</v>
      </c>
      <c r="H203" s="158">
        <v>119.6419983</v>
      </c>
      <c r="I203" s="159">
        <v>2.2232995417964361</v>
      </c>
      <c r="J203" s="158">
        <v>1</v>
      </c>
      <c r="K203" s="160">
        <v>30000</v>
      </c>
    </row>
    <row r="204" spans="2:11" x14ac:dyDescent="0.25">
      <c r="B204" s="152" t="s">
        <v>338</v>
      </c>
      <c r="C204" s="153">
        <v>13.415379855222346</v>
      </c>
      <c r="D204" s="154">
        <v>0.38676470588235295</v>
      </c>
      <c r="E204" s="155">
        <v>0.7</v>
      </c>
      <c r="F204" s="156">
        <v>0.30000000000000004</v>
      </c>
      <c r="G204" s="157">
        <v>2239</v>
      </c>
      <c r="H204" s="158">
        <v>166.89799500000001</v>
      </c>
      <c r="I204" s="159">
        <v>13.415379855222346</v>
      </c>
      <c r="J204" s="158">
        <v>1</v>
      </c>
      <c r="K204" s="160">
        <v>60000</v>
      </c>
    </row>
    <row r="205" spans="2:11" x14ac:dyDescent="0.25">
      <c r="B205" s="152" t="s">
        <v>339</v>
      </c>
      <c r="C205" s="153">
        <v>12.29240512926166</v>
      </c>
      <c r="D205" s="154">
        <v>0.60159362549800799</v>
      </c>
      <c r="E205" s="155">
        <v>0.8</v>
      </c>
      <c r="F205" s="156">
        <v>0.19999999999999996</v>
      </c>
      <c r="G205" s="157">
        <v>239</v>
      </c>
      <c r="H205" s="158">
        <v>19.442899700000002</v>
      </c>
      <c r="I205" s="159">
        <v>12.29240512926166</v>
      </c>
      <c r="J205" s="158">
        <v>1</v>
      </c>
      <c r="K205" s="160">
        <v>30000</v>
      </c>
    </row>
    <row r="206" spans="2:11" x14ac:dyDescent="0.25">
      <c r="B206" s="152" t="s">
        <v>428</v>
      </c>
      <c r="C206" s="153">
        <v>15.080575184331359</v>
      </c>
      <c r="D206" s="154">
        <v>0.54255319148936165</v>
      </c>
      <c r="E206" s="155">
        <v>0.8</v>
      </c>
      <c r="F206" s="156">
        <v>0.19999999999999996</v>
      </c>
      <c r="G206" s="157">
        <v>2522</v>
      </c>
      <c r="H206" s="158">
        <v>167.23500060000001</v>
      </c>
      <c r="I206" s="159">
        <v>15.080575184331359</v>
      </c>
      <c r="J206" s="158">
        <v>1</v>
      </c>
      <c r="K206" s="160">
        <v>60000</v>
      </c>
    </row>
    <row r="207" spans="2:11" x14ac:dyDescent="0.25">
      <c r="B207" s="152" t="s">
        <v>340</v>
      </c>
      <c r="C207" s="153">
        <v>3.9877105366904906</v>
      </c>
      <c r="D207" s="154">
        <v>0.57272727272727275</v>
      </c>
      <c r="E207" s="155">
        <v>0.8</v>
      </c>
      <c r="F207" s="156">
        <v>0.19999999999999996</v>
      </c>
      <c r="G207" s="157">
        <v>623</v>
      </c>
      <c r="H207" s="158">
        <v>156.22999569999999</v>
      </c>
      <c r="I207" s="159">
        <v>3.9877105366904906</v>
      </c>
      <c r="J207" s="158">
        <v>1</v>
      </c>
      <c r="K207" s="160">
        <v>30000</v>
      </c>
    </row>
    <row r="208" spans="2:11" x14ac:dyDescent="0.25">
      <c r="B208" s="152" t="s">
        <v>341</v>
      </c>
      <c r="C208" s="153">
        <v>6.5138522188733061</v>
      </c>
      <c r="D208" s="154">
        <v>0.32173913043478258</v>
      </c>
      <c r="E208" s="155">
        <v>0.6</v>
      </c>
      <c r="F208" s="156">
        <v>0.4</v>
      </c>
      <c r="G208" s="157">
        <v>711</v>
      </c>
      <c r="H208" s="158">
        <v>109.15200040000001</v>
      </c>
      <c r="I208" s="159">
        <v>6.5138522188733061</v>
      </c>
      <c r="J208" s="158">
        <v>1</v>
      </c>
      <c r="K208" s="160">
        <v>30000</v>
      </c>
    </row>
    <row r="209" spans="2:11" x14ac:dyDescent="0.25">
      <c r="B209" s="152" t="s">
        <v>342</v>
      </c>
      <c r="C209" s="153">
        <v>3.6257438904520125</v>
      </c>
      <c r="D209" s="154">
        <v>0.42307692307692307</v>
      </c>
      <c r="E209" s="155">
        <v>0.7</v>
      </c>
      <c r="F209" s="156">
        <v>0.30000000000000004</v>
      </c>
      <c r="G209" s="157">
        <v>347</v>
      </c>
      <c r="H209" s="158">
        <v>95.704498299999997</v>
      </c>
      <c r="I209" s="159">
        <v>3.6257438904520125</v>
      </c>
      <c r="J209" s="158">
        <v>1</v>
      </c>
      <c r="K209" s="160">
        <v>30000</v>
      </c>
    </row>
    <row r="210" spans="2:11" x14ac:dyDescent="0.25">
      <c r="B210" s="152" t="s">
        <v>343</v>
      </c>
      <c r="C210" s="153">
        <v>4.1351166973232818</v>
      </c>
      <c r="D210" s="154">
        <v>0.69265033407572385</v>
      </c>
      <c r="E210" s="155">
        <v>0.8</v>
      </c>
      <c r="F210" s="156">
        <v>0.19999999999999996</v>
      </c>
      <c r="G210" s="157">
        <v>456</v>
      </c>
      <c r="H210" s="158">
        <v>110.2750015</v>
      </c>
      <c r="I210" s="159">
        <v>4.1351166973232818</v>
      </c>
      <c r="J210" s="158">
        <v>1</v>
      </c>
      <c r="K210" s="160">
        <v>30000</v>
      </c>
    </row>
    <row r="211" spans="2:11" x14ac:dyDescent="0.25">
      <c r="B211" s="152" t="s">
        <v>344</v>
      </c>
      <c r="C211" s="153">
        <v>1.9499063449289495</v>
      </c>
      <c r="D211" s="154">
        <v>0.4201388888888889</v>
      </c>
      <c r="E211" s="155">
        <v>0.7</v>
      </c>
      <c r="F211" s="156">
        <v>0.30000000000000004</v>
      </c>
      <c r="G211" s="157">
        <v>310</v>
      </c>
      <c r="H211" s="158">
        <v>158.98199460000001</v>
      </c>
      <c r="I211" s="159">
        <v>1.9499063449289495</v>
      </c>
      <c r="J211" s="158">
        <v>1</v>
      </c>
      <c r="K211" s="160">
        <v>30000</v>
      </c>
    </row>
    <row r="212" spans="2:11" x14ac:dyDescent="0.25">
      <c r="B212" s="152" t="s">
        <v>345</v>
      </c>
      <c r="C212" s="153">
        <v>0.70815687655317305</v>
      </c>
      <c r="D212" s="154">
        <v>0.49189189189189192</v>
      </c>
      <c r="E212" s="155">
        <v>0.7</v>
      </c>
      <c r="F212" s="156">
        <v>0.30000000000000004</v>
      </c>
      <c r="G212" s="157">
        <v>206</v>
      </c>
      <c r="H212" s="158">
        <v>290.89599609999999</v>
      </c>
      <c r="I212" s="159">
        <v>0.70815687655317305</v>
      </c>
      <c r="J212" s="158">
        <v>1</v>
      </c>
      <c r="K212" s="160">
        <v>30000</v>
      </c>
    </row>
    <row r="213" spans="2:11" x14ac:dyDescent="0.25">
      <c r="B213" s="152" t="s">
        <v>346</v>
      </c>
      <c r="C213" s="153">
        <v>5.3896296488530187</v>
      </c>
      <c r="D213" s="154">
        <v>0.41565703634669154</v>
      </c>
      <c r="E213" s="155">
        <v>0.7</v>
      </c>
      <c r="F213" s="156">
        <v>0.30000000000000004</v>
      </c>
      <c r="G213" s="157">
        <v>1060</v>
      </c>
      <c r="H213" s="158">
        <v>196.67399599999999</v>
      </c>
      <c r="I213" s="159">
        <v>5.3896296488530187</v>
      </c>
      <c r="J213" s="158">
        <v>1</v>
      </c>
      <c r="K213" s="160">
        <v>42400</v>
      </c>
    </row>
    <row r="214" spans="2:11" x14ac:dyDescent="0.25">
      <c r="B214" s="152" t="s">
        <v>347</v>
      </c>
      <c r="C214" s="153">
        <v>9.9446894819642058</v>
      </c>
      <c r="D214" s="154">
        <v>0.40867992766726946</v>
      </c>
      <c r="E214" s="155">
        <v>0.7</v>
      </c>
      <c r="F214" s="156">
        <v>0.30000000000000004</v>
      </c>
      <c r="G214" s="157">
        <v>566</v>
      </c>
      <c r="H214" s="158">
        <v>56.914798699999999</v>
      </c>
      <c r="I214" s="159">
        <v>9.9446894819642058</v>
      </c>
      <c r="J214" s="158">
        <v>1</v>
      </c>
      <c r="K214" s="160">
        <v>30000</v>
      </c>
    </row>
    <row r="215" spans="2:11" x14ac:dyDescent="0.25">
      <c r="B215" s="152" t="s">
        <v>349</v>
      </c>
      <c r="C215" s="153">
        <v>9.2147622286472295</v>
      </c>
      <c r="D215" s="154">
        <v>0.36666666666666664</v>
      </c>
      <c r="E215" s="155">
        <v>0.7</v>
      </c>
      <c r="F215" s="156">
        <v>0.30000000000000004</v>
      </c>
      <c r="G215" s="157">
        <v>739</v>
      </c>
      <c r="H215" s="158">
        <v>80.197402999999994</v>
      </c>
      <c r="I215" s="159">
        <v>9.2147622286472295</v>
      </c>
      <c r="J215" s="158">
        <v>1</v>
      </c>
      <c r="K215" s="160">
        <v>30000</v>
      </c>
    </row>
    <row r="216" spans="2:11" x14ac:dyDescent="0.25">
      <c r="B216" s="152" t="s">
        <v>350</v>
      </c>
      <c r="C216" s="153">
        <v>2.3726720119168778</v>
      </c>
      <c r="D216" s="154">
        <v>0.52957746478873235</v>
      </c>
      <c r="E216" s="155">
        <v>0.8</v>
      </c>
      <c r="F216" s="156">
        <v>0.19999999999999996</v>
      </c>
      <c r="G216" s="157">
        <v>1241</v>
      </c>
      <c r="H216" s="158">
        <v>523.03900150000004</v>
      </c>
      <c r="I216" s="159">
        <v>2.3726720119168778</v>
      </c>
      <c r="J216" s="158">
        <v>1</v>
      </c>
      <c r="K216" s="160">
        <v>49640</v>
      </c>
    </row>
    <row r="217" spans="2:11" x14ac:dyDescent="0.25">
      <c r="B217" s="152" t="s">
        <v>351</v>
      </c>
      <c r="C217" s="153">
        <v>7.0622887971420534</v>
      </c>
      <c r="D217" s="154">
        <v>0.29836512261580383</v>
      </c>
      <c r="E217" s="155">
        <v>0.6</v>
      </c>
      <c r="F217" s="156">
        <v>0.4</v>
      </c>
      <c r="G217" s="157">
        <v>772</v>
      </c>
      <c r="H217" s="158">
        <v>109.31300349999999</v>
      </c>
      <c r="I217" s="159">
        <v>7.0622887971420534</v>
      </c>
      <c r="J217" s="158">
        <v>1</v>
      </c>
      <c r="K217" s="160">
        <v>30880</v>
      </c>
    </row>
    <row r="218" spans="2:11" x14ac:dyDescent="0.25">
      <c r="B218" s="152" t="s">
        <v>352</v>
      </c>
      <c r="C218" s="153">
        <v>5.9471234827611985</v>
      </c>
      <c r="D218" s="154">
        <v>0.52237442922374433</v>
      </c>
      <c r="E218" s="155">
        <v>0.8</v>
      </c>
      <c r="F218" s="156">
        <v>0.19999999999999996</v>
      </c>
      <c r="G218" s="157">
        <v>1111</v>
      </c>
      <c r="H218" s="158">
        <v>186.81300350000001</v>
      </c>
      <c r="I218" s="159">
        <v>5.9471234827611985</v>
      </c>
      <c r="J218" s="158">
        <v>1</v>
      </c>
      <c r="K218" s="160">
        <v>44440</v>
      </c>
    </row>
    <row r="219" spans="2:11" x14ac:dyDescent="0.25">
      <c r="B219" s="152" t="s">
        <v>353</v>
      </c>
      <c r="C219" s="153">
        <v>8.769741090823695</v>
      </c>
      <c r="D219" s="154">
        <v>0.22660098522167488</v>
      </c>
      <c r="E219" s="155">
        <v>0.6</v>
      </c>
      <c r="F219" s="156">
        <v>0.4</v>
      </c>
      <c r="G219" s="157">
        <v>239</v>
      </c>
      <c r="H219" s="158">
        <v>27.252800000000001</v>
      </c>
      <c r="I219" s="159">
        <v>8.769741090823695</v>
      </c>
      <c r="J219" s="158">
        <v>1</v>
      </c>
      <c r="K219" s="160">
        <v>30000</v>
      </c>
    </row>
    <row r="220" spans="2:11" x14ac:dyDescent="0.25">
      <c r="B220" s="152" t="s">
        <v>354</v>
      </c>
      <c r="C220" s="153">
        <v>7.7071126780080661</v>
      </c>
      <c r="D220" s="154">
        <v>0.2364475201845444</v>
      </c>
      <c r="E220" s="155">
        <v>0.6</v>
      </c>
      <c r="F220" s="156">
        <v>0.4</v>
      </c>
      <c r="G220" s="157">
        <v>893</v>
      </c>
      <c r="H220" s="158">
        <v>115.8669968</v>
      </c>
      <c r="I220" s="159">
        <v>7.7071126780080661</v>
      </c>
      <c r="J220" s="158">
        <v>1</v>
      </c>
      <c r="K220" s="160">
        <v>35720</v>
      </c>
    </row>
    <row r="221" spans="2:11" x14ac:dyDescent="0.25">
      <c r="B221" s="152" t="s">
        <v>355</v>
      </c>
      <c r="C221" s="153">
        <v>11.341525469666337</v>
      </c>
      <c r="D221" s="154">
        <v>0.50767841011743453</v>
      </c>
      <c r="E221" s="155">
        <v>0.8</v>
      </c>
      <c r="F221" s="156">
        <v>0.19999999999999996</v>
      </c>
      <c r="G221" s="157">
        <v>4599</v>
      </c>
      <c r="H221" s="158">
        <v>405.50100709999998</v>
      </c>
      <c r="I221" s="159">
        <v>11.341525469666337</v>
      </c>
      <c r="J221" s="158">
        <v>1</v>
      </c>
      <c r="K221" s="160">
        <v>60000</v>
      </c>
    </row>
    <row r="222" spans="2:11" x14ac:dyDescent="0.25">
      <c r="B222" s="152" t="s">
        <v>356</v>
      </c>
      <c r="C222" s="153">
        <v>1.3325926397662005</v>
      </c>
      <c r="D222" s="154">
        <v>0.65641025641025641</v>
      </c>
      <c r="E222" s="155">
        <v>0.8</v>
      </c>
      <c r="F222" s="156">
        <v>0.19999999999999996</v>
      </c>
      <c r="G222" s="157">
        <v>403</v>
      </c>
      <c r="H222" s="158">
        <v>302.41799930000002</v>
      </c>
      <c r="I222" s="159">
        <v>1.3325926397662005</v>
      </c>
      <c r="J222" s="158">
        <v>1</v>
      </c>
      <c r="K222" s="160">
        <v>30000</v>
      </c>
    </row>
    <row r="223" spans="2:11" x14ac:dyDescent="0.25">
      <c r="B223" s="152" t="s">
        <v>357</v>
      </c>
      <c r="C223" s="153">
        <v>3.73433078406029</v>
      </c>
      <c r="D223" s="154">
        <v>0.55172413793103448</v>
      </c>
      <c r="E223" s="155">
        <v>0.8</v>
      </c>
      <c r="F223" s="156">
        <v>0.19999999999999996</v>
      </c>
      <c r="G223" s="157">
        <v>583</v>
      </c>
      <c r="H223" s="158">
        <v>156.1190033</v>
      </c>
      <c r="I223" s="159">
        <v>3.73433078406029</v>
      </c>
      <c r="J223" s="158">
        <v>1</v>
      </c>
      <c r="K223" s="160">
        <v>30000</v>
      </c>
    </row>
    <row r="224" spans="2:11" x14ac:dyDescent="0.25">
      <c r="B224" s="152" t="s">
        <v>359</v>
      </c>
      <c r="C224" s="153">
        <v>2.6038664737107613</v>
      </c>
      <c r="D224" s="154">
        <v>0.57543859649122808</v>
      </c>
      <c r="E224" s="155">
        <v>0.8</v>
      </c>
      <c r="F224" s="156">
        <v>0.19999999999999996</v>
      </c>
      <c r="G224" s="157">
        <v>253</v>
      </c>
      <c r="H224" s="158">
        <v>97.163200399999994</v>
      </c>
      <c r="I224" s="159">
        <v>2.6038664737107613</v>
      </c>
      <c r="J224" s="158">
        <v>1</v>
      </c>
      <c r="K224" s="160">
        <v>30000</v>
      </c>
    </row>
    <row r="225" spans="2:11" x14ac:dyDescent="0.25">
      <c r="B225" s="152" t="s">
        <v>360</v>
      </c>
      <c r="C225" s="153">
        <v>6.9699948327523646</v>
      </c>
      <c r="D225" s="154">
        <v>0.46199936928413748</v>
      </c>
      <c r="E225" s="155">
        <v>0.7</v>
      </c>
      <c r="F225" s="156">
        <v>0.30000000000000004</v>
      </c>
      <c r="G225" s="157">
        <v>3247</v>
      </c>
      <c r="H225" s="158">
        <v>465.85400390000001</v>
      </c>
      <c r="I225" s="159">
        <v>6.9699948327523646</v>
      </c>
      <c r="J225" s="158">
        <v>1</v>
      </c>
      <c r="K225" s="160">
        <v>60000</v>
      </c>
    </row>
    <row r="226" spans="2:11" x14ac:dyDescent="0.25">
      <c r="B226" s="152" t="s">
        <v>361</v>
      </c>
      <c r="C226" s="153">
        <v>2.73162547131759</v>
      </c>
      <c r="D226" s="154">
        <v>0.40065146579804561</v>
      </c>
      <c r="E226" s="155">
        <v>0.7</v>
      </c>
      <c r="F226" s="156">
        <v>0.30000000000000004</v>
      </c>
      <c r="G226" s="157">
        <v>1165</v>
      </c>
      <c r="H226" s="158">
        <v>426.48599239999999</v>
      </c>
      <c r="I226" s="159">
        <v>2.73162547131759</v>
      </c>
      <c r="J226" s="158">
        <v>1</v>
      </c>
      <c r="K226" s="160">
        <v>46600</v>
      </c>
    </row>
    <row r="227" spans="2:11" x14ac:dyDescent="0.25">
      <c r="B227" s="152" t="s">
        <v>362</v>
      </c>
      <c r="C227" s="153">
        <v>9.4594921575632931</v>
      </c>
      <c r="D227" s="154">
        <v>0.28007889546351084</v>
      </c>
      <c r="E227" s="155">
        <v>0.6</v>
      </c>
      <c r="F227" s="156">
        <v>0.4</v>
      </c>
      <c r="G227" s="157">
        <v>941</v>
      </c>
      <c r="H227" s="158">
        <v>99.476799</v>
      </c>
      <c r="I227" s="159">
        <v>9.4594921575632931</v>
      </c>
      <c r="J227" s="158">
        <v>1</v>
      </c>
      <c r="K227" s="160">
        <v>37640</v>
      </c>
    </row>
    <row r="228" spans="2:11" x14ac:dyDescent="0.25">
      <c r="B228" s="152" t="s">
        <v>363</v>
      </c>
      <c r="C228" s="153">
        <v>2.9156510590342353</v>
      </c>
      <c r="D228" s="154">
        <v>0.62895174708818635</v>
      </c>
      <c r="E228" s="155">
        <v>0.8</v>
      </c>
      <c r="F228" s="156">
        <v>0.19999999999999996</v>
      </c>
      <c r="G228" s="157">
        <v>640</v>
      </c>
      <c r="H228" s="158">
        <v>219.50500489999999</v>
      </c>
      <c r="I228" s="159">
        <v>2.9156510590342353</v>
      </c>
      <c r="J228" s="158">
        <v>1</v>
      </c>
      <c r="K228" s="160">
        <v>30000</v>
      </c>
    </row>
    <row r="229" spans="2:11" x14ac:dyDescent="0.25">
      <c r="B229" s="152" t="s">
        <v>365</v>
      </c>
      <c r="C229" s="153">
        <v>8.6664863869914193</v>
      </c>
      <c r="D229" s="154">
        <v>0.28535031847133757</v>
      </c>
      <c r="E229" s="155">
        <v>0.6</v>
      </c>
      <c r="F229" s="156">
        <v>0.4</v>
      </c>
      <c r="G229" s="157">
        <v>724</v>
      </c>
      <c r="H229" s="158">
        <v>83.540199299999998</v>
      </c>
      <c r="I229" s="159">
        <v>8.6664863869914193</v>
      </c>
      <c r="J229" s="158">
        <v>1</v>
      </c>
      <c r="K229" s="160">
        <v>30000</v>
      </c>
    </row>
    <row r="230" spans="2:11" x14ac:dyDescent="0.25">
      <c r="B230" s="152" t="s">
        <v>366</v>
      </c>
      <c r="C230" s="153">
        <v>7.3371414226107667</v>
      </c>
      <c r="D230" s="154">
        <v>0.60805084745762716</v>
      </c>
      <c r="E230" s="155">
        <v>0.8</v>
      </c>
      <c r="F230" s="156">
        <v>0.19999999999999996</v>
      </c>
      <c r="G230" s="157">
        <v>1079</v>
      </c>
      <c r="H230" s="158">
        <v>147.0599976</v>
      </c>
      <c r="I230" s="159">
        <v>7.3371414226107667</v>
      </c>
      <c r="J230" s="158">
        <v>1</v>
      </c>
      <c r="K230" s="160">
        <v>43160</v>
      </c>
    </row>
    <row r="231" spans="2:11" x14ac:dyDescent="0.25">
      <c r="B231" s="152" t="s">
        <v>367</v>
      </c>
      <c r="C231" s="153">
        <v>8.0817142175309726</v>
      </c>
      <c r="D231" s="154">
        <v>0.25077081192189105</v>
      </c>
      <c r="E231" s="155">
        <v>0.6</v>
      </c>
      <c r="F231" s="156">
        <v>0.4</v>
      </c>
      <c r="G231" s="157">
        <v>955</v>
      </c>
      <c r="H231" s="158">
        <v>118.16799930000001</v>
      </c>
      <c r="I231" s="159">
        <v>8.0817142175309726</v>
      </c>
      <c r="J231" s="158">
        <v>1</v>
      </c>
      <c r="K231" s="160">
        <v>38200</v>
      </c>
    </row>
    <row r="232" spans="2:11" x14ac:dyDescent="0.25">
      <c r="B232" s="152" t="s">
        <v>368</v>
      </c>
      <c r="C232" s="153">
        <v>5.9938736081640824</v>
      </c>
      <c r="D232" s="154">
        <v>0.43376623376623374</v>
      </c>
      <c r="E232" s="155">
        <v>0.7</v>
      </c>
      <c r="F232" s="156">
        <v>0.30000000000000004</v>
      </c>
      <c r="G232" s="157">
        <v>1129</v>
      </c>
      <c r="H232" s="158">
        <v>188.3589935</v>
      </c>
      <c r="I232" s="159">
        <v>5.9938736081640824</v>
      </c>
      <c r="J232" s="158">
        <v>1</v>
      </c>
      <c r="K232" s="160">
        <v>45160</v>
      </c>
    </row>
    <row r="233" spans="2:11" x14ac:dyDescent="0.25">
      <c r="B233" s="152" t="s">
        <v>369</v>
      </c>
      <c r="C233" s="153">
        <v>1.110942882753432</v>
      </c>
      <c r="D233" s="154">
        <v>0.75</v>
      </c>
      <c r="E233" s="155">
        <v>0.85</v>
      </c>
      <c r="F233" s="156">
        <v>0.15000000000000002</v>
      </c>
      <c r="G233" s="157">
        <v>389</v>
      </c>
      <c r="H233" s="158">
        <v>350.1530151</v>
      </c>
      <c r="I233" s="159">
        <v>1.110942882753432</v>
      </c>
      <c r="J233" s="158">
        <v>1</v>
      </c>
      <c r="K233" s="160">
        <v>30000</v>
      </c>
    </row>
    <row r="234" spans="2:11" x14ac:dyDescent="0.25">
      <c r="B234" s="152" t="s">
        <v>429</v>
      </c>
      <c r="C234" s="153">
        <v>15.539305301645337</v>
      </c>
      <c r="D234" s="154">
        <v>0.54415274463007157</v>
      </c>
      <c r="E234" s="155">
        <v>0.8</v>
      </c>
      <c r="F234" s="156">
        <v>0.19999999999999996</v>
      </c>
      <c r="G234" s="157">
        <v>425</v>
      </c>
      <c r="H234" s="158">
        <v>27.35</v>
      </c>
      <c r="I234" s="159">
        <v>15.539305301645337</v>
      </c>
      <c r="J234" s="158">
        <v>1</v>
      </c>
      <c r="K234" s="160">
        <v>30000</v>
      </c>
    </row>
    <row r="235" spans="2:11" x14ac:dyDescent="0.25">
      <c r="B235" s="152" t="s">
        <v>370</v>
      </c>
      <c r="C235" s="153">
        <v>2.7813941580587001</v>
      </c>
      <c r="D235" s="154">
        <v>0.42642140468227424</v>
      </c>
      <c r="E235" s="155">
        <v>0.7</v>
      </c>
      <c r="F235" s="156">
        <v>0.30000000000000004</v>
      </c>
      <c r="G235" s="157">
        <v>517</v>
      </c>
      <c r="H235" s="158">
        <v>185.878006</v>
      </c>
      <c r="I235" s="159">
        <v>2.7813941580587001</v>
      </c>
      <c r="J235" s="158">
        <v>1</v>
      </c>
      <c r="K235" s="160">
        <v>30000</v>
      </c>
    </row>
    <row r="236" spans="2:11" x14ac:dyDescent="0.25">
      <c r="B236" s="152" t="s">
        <v>371</v>
      </c>
      <c r="C236" s="153">
        <v>2.813511182513162</v>
      </c>
      <c r="D236" s="154">
        <v>0.20218579234972678</v>
      </c>
      <c r="E236" s="155">
        <v>0.6</v>
      </c>
      <c r="F236" s="156">
        <v>0.4</v>
      </c>
      <c r="G236" s="157">
        <v>72</v>
      </c>
      <c r="H236" s="158">
        <v>25.5907993</v>
      </c>
      <c r="I236" s="159">
        <v>2.813511182513162</v>
      </c>
      <c r="J236" s="158">
        <v>1</v>
      </c>
      <c r="K236" s="160">
        <v>30000</v>
      </c>
    </row>
    <row r="237" spans="2:11" x14ac:dyDescent="0.25">
      <c r="B237" s="152" t="s">
        <v>372</v>
      </c>
      <c r="C237" s="153">
        <v>12.6474674491726</v>
      </c>
      <c r="D237" s="154">
        <v>0.2011173184357542</v>
      </c>
      <c r="E237" s="155">
        <v>0.6</v>
      </c>
      <c r="F237" s="156">
        <v>0.4</v>
      </c>
      <c r="G237" s="157">
        <v>1095</v>
      </c>
      <c r="H237" s="158">
        <v>86.578598</v>
      </c>
      <c r="I237" s="159">
        <v>12.6474674491726</v>
      </c>
      <c r="J237" s="158">
        <v>1</v>
      </c>
      <c r="K237" s="160">
        <v>43800</v>
      </c>
    </row>
    <row r="238" spans="2:11" x14ac:dyDescent="0.25">
      <c r="B238" s="152" t="s">
        <v>373</v>
      </c>
      <c r="C238" s="153">
        <v>9.7910099961137451</v>
      </c>
      <c r="D238" s="154">
        <v>0.39791937581274384</v>
      </c>
      <c r="E238" s="155">
        <v>0.7</v>
      </c>
      <c r="F238" s="156">
        <v>0.30000000000000004</v>
      </c>
      <c r="G238" s="157">
        <v>820</v>
      </c>
      <c r="H238" s="158">
        <v>83.750297500000002</v>
      </c>
      <c r="I238" s="159">
        <v>9.7910099961137451</v>
      </c>
      <c r="J238" s="158">
        <v>1</v>
      </c>
      <c r="K238" s="160">
        <v>32800</v>
      </c>
    </row>
    <row r="239" spans="2:11" x14ac:dyDescent="0.25">
      <c r="B239" s="152" t="s">
        <v>374</v>
      </c>
      <c r="C239" s="153">
        <v>13.67352319199366</v>
      </c>
      <c r="D239" s="154">
        <v>0.41058987459359036</v>
      </c>
      <c r="E239" s="155">
        <v>0.7</v>
      </c>
      <c r="F239" s="156">
        <v>0.30000000000000004</v>
      </c>
      <c r="G239" s="157">
        <v>2171</v>
      </c>
      <c r="H239" s="158">
        <v>158.77400209999999</v>
      </c>
      <c r="I239" s="159">
        <v>13.67352319199366</v>
      </c>
      <c r="J239" s="158">
        <v>1</v>
      </c>
      <c r="K239" s="160">
        <v>60000</v>
      </c>
    </row>
    <row r="240" spans="2:11" x14ac:dyDescent="0.25">
      <c r="B240" s="152" t="s">
        <v>375</v>
      </c>
      <c r="C240" s="153">
        <v>12.255179184058854</v>
      </c>
      <c r="D240" s="154">
        <v>0.40010065425264218</v>
      </c>
      <c r="E240" s="155">
        <v>0.7</v>
      </c>
      <c r="F240" s="156">
        <v>0.30000000000000004</v>
      </c>
      <c r="G240" s="157">
        <v>2165</v>
      </c>
      <c r="H240" s="158">
        <v>176.6600037</v>
      </c>
      <c r="I240" s="159">
        <v>12.255179184058854</v>
      </c>
      <c r="J240" s="158">
        <v>1</v>
      </c>
      <c r="K240" s="160">
        <v>60000</v>
      </c>
    </row>
    <row r="241" spans="2:11" x14ac:dyDescent="0.25">
      <c r="B241" s="152" t="s">
        <v>376</v>
      </c>
      <c r="C241" s="153">
        <v>1.0140831514883346</v>
      </c>
      <c r="D241" s="154">
        <v>0.59367396593673971</v>
      </c>
      <c r="E241" s="155">
        <v>0.8</v>
      </c>
      <c r="F241" s="156">
        <v>0.19999999999999996</v>
      </c>
      <c r="G241" s="157">
        <v>427</v>
      </c>
      <c r="H241" s="158">
        <v>421.07000729999999</v>
      </c>
      <c r="I241" s="159">
        <v>1.0140831514883346</v>
      </c>
      <c r="J241" s="158">
        <v>1</v>
      </c>
      <c r="K241" s="160">
        <v>30000</v>
      </c>
    </row>
    <row r="242" spans="2:11" x14ac:dyDescent="0.25">
      <c r="B242" s="152" t="s">
        <v>377</v>
      </c>
      <c r="C242" s="153">
        <v>7.8728942752930031</v>
      </c>
      <c r="D242" s="154">
        <v>0.55485674353598879</v>
      </c>
      <c r="E242" s="155">
        <v>0.8</v>
      </c>
      <c r="F242" s="156">
        <v>0.19999999999999996</v>
      </c>
      <c r="G242" s="157">
        <v>1382</v>
      </c>
      <c r="H242" s="158">
        <v>175.53900150000001</v>
      </c>
      <c r="I242" s="159">
        <v>7.8728942752930031</v>
      </c>
      <c r="J242" s="158">
        <v>1</v>
      </c>
      <c r="K242" s="160">
        <v>55280</v>
      </c>
    </row>
    <row r="243" spans="2:11" x14ac:dyDescent="0.25">
      <c r="B243" s="152" t="s">
        <v>378</v>
      </c>
      <c r="C243" s="153">
        <v>2.8095553628524486</v>
      </c>
      <c r="D243" s="154">
        <v>0.62195121951219512</v>
      </c>
      <c r="E243" s="155">
        <v>0.8</v>
      </c>
      <c r="F243" s="156">
        <v>0.19999999999999996</v>
      </c>
      <c r="G243" s="157">
        <v>266</v>
      </c>
      <c r="H243" s="158">
        <v>94.676902799999993</v>
      </c>
      <c r="I243" s="159">
        <v>2.8095553628524486</v>
      </c>
      <c r="J243" s="158">
        <v>1</v>
      </c>
      <c r="K243" s="160">
        <v>30000</v>
      </c>
    </row>
    <row r="244" spans="2:11" x14ac:dyDescent="0.25">
      <c r="B244" s="152" t="s">
        <v>380</v>
      </c>
      <c r="C244" s="153">
        <v>6.8316724874057826</v>
      </c>
      <c r="D244" s="154">
        <v>0.39498141263940523</v>
      </c>
      <c r="E244" s="155">
        <v>0.7</v>
      </c>
      <c r="F244" s="156">
        <v>0.30000000000000004</v>
      </c>
      <c r="G244" s="157">
        <v>1167</v>
      </c>
      <c r="H244" s="158">
        <v>170.8220062</v>
      </c>
      <c r="I244" s="159">
        <v>6.8316724874057826</v>
      </c>
      <c r="J244" s="158">
        <v>1</v>
      </c>
      <c r="K244" s="160">
        <v>46680</v>
      </c>
    </row>
    <row r="245" spans="2:11" x14ac:dyDescent="0.25">
      <c r="B245" s="152" t="s">
        <v>381</v>
      </c>
      <c r="C245" s="153">
        <v>4.0716156234970784</v>
      </c>
      <c r="D245" s="154">
        <v>0.54119850187265917</v>
      </c>
      <c r="E245" s="155">
        <v>0.8</v>
      </c>
      <c r="F245" s="156">
        <v>0.19999999999999996</v>
      </c>
      <c r="G245" s="157">
        <v>1168</v>
      </c>
      <c r="H245" s="158">
        <v>286.86401369999999</v>
      </c>
      <c r="I245" s="159">
        <v>4.0716156234970784</v>
      </c>
      <c r="J245" s="158">
        <v>1</v>
      </c>
      <c r="K245" s="160">
        <v>46720</v>
      </c>
    </row>
    <row r="246" spans="2:11" x14ac:dyDescent="0.25">
      <c r="B246" s="152" t="s">
        <v>382</v>
      </c>
      <c r="C246" s="153">
        <v>2.9842925444237767</v>
      </c>
      <c r="D246" s="154">
        <v>0.59106529209621994</v>
      </c>
      <c r="E246" s="155">
        <v>0.8</v>
      </c>
      <c r="F246" s="156">
        <v>0.19999999999999996</v>
      </c>
      <c r="G246" s="157">
        <v>295</v>
      </c>
      <c r="H246" s="158">
        <v>98.850898700000002</v>
      </c>
      <c r="I246" s="159">
        <v>2.9842925444237767</v>
      </c>
      <c r="J246" s="158">
        <v>1</v>
      </c>
      <c r="K246" s="160">
        <v>30000</v>
      </c>
    </row>
    <row r="247" spans="2:11" x14ac:dyDescent="0.25">
      <c r="B247" s="152" t="s">
        <v>383</v>
      </c>
      <c r="C247" s="153">
        <v>5.6488184131489287</v>
      </c>
      <c r="D247" s="154">
        <v>0.34850299401197604</v>
      </c>
      <c r="E247" s="155">
        <v>0.6</v>
      </c>
      <c r="F247" s="156">
        <v>0.4</v>
      </c>
      <c r="G247" s="157">
        <v>852</v>
      </c>
      <c r="H247" s="158">
        <v>150.8280029</v>
      </c>
      <c r="I247" s="159">
        <v>5.6488184131489287</v>
      </c>
      <c r="J247" s="158">
        <v>1</v>
      </c>
      <c r="K247" s="160">
        <v>34080</v>
      </c>
    </row>
    <row r="248" spans="2:11" x14ac:dyDescent="0.25">
      <c r="B248" s="152" t="s">
        <v>384</v>
      </c>
      <c r="C248" s="153">
        <v>14.541898817391827</v>
      </c>
      <c r="D248" s="154">
        <v>0.40219378427787933</v>
      </c>
      <c r="E248" s="155">
        <v>0.7</v>
      </c>
      <c r="F248" s="156">
        <v>0.30000000000000004</v>
      </c>
      <c r="G248" s="157">
        <v>458</v>
      </c>
      <c r="H248" s="158">
        <v>31.495199199999998</v>
      </c>
      <c r="I248" s="159">
        <v>14.541898817391827</v>
      </c>
      <c r="J248" s="158">
        <v>1</v>
      </c>
      <c r="K248" s="160">
        <v>30000</v>
      </c>
    </row>
    <row r="249" spans="2:11" x14ac:dyDescent="0.25">
      <c r="B249" s="152" t="s">
        <v>385</v>
      </c>
      <c r="C249" s="153">
        <v>0.80485652319878198</v>
      </c>
      <c r="D249" s="154">
        <v>0.94</v>
      </c>
      <c r="E249" s="155">
        <v>0.85</v>
      </c>
      <c r="F249" s="156">
        <v>0.15000000000000002</v>
      </c>
      <c r="G249" s="157">
        <v>153</v>
      </c>
      <c r="H249" s="158">
        <v>190.09599299999999</v>
      </c>
      <c r="I249" s="159">
        <v>0.80485652319878198</v>
      </c>
      <c r="J249" s="158">
        <v>1</v>
      </c>
      <c r="K249" s="160">
        <v>30000</v>
      </c>
    </row>
    <row r="250" spans="2:11" x14ac:dyDescent="0.25">
      <c r="B250" s="152" t="s">
        <v>386</v>
      </c>
      <c r="C250" s="153">
        <v>5.6551030367191579</v>
      </c>
      <c r="D250" s="154">
        <v>0.49869451697127937</v>
      </c>
      <c r="E250" s="155">
        <v>0.7</v>
      </c>
      <c r="F250" s="156">
        <v>0.30000000000000004</v>
      </c>
      <c r="G250" s="157">
        <v>789</v>
      </c>
      <c r="H250" s="158">
        <v>139.52000430000001</v>
      </c>
      <c r="I250" s="159">
        <v>5.6551030367191579</v>
      </c>
      <c r="J250" s="158">
        <v>1</v>
      </c>
      <c r="K250" s="160">
        <v>31560</v>
      </c>
    </row>
    <row r="251" spans="2:11" x14ac:dyDescent="0.25">
      <c r="B251" s="152" t="s">
        <v>388</v>
      </c>
      <c r="C251" s="153">
        <v>4.0076124382951743</v>
      </c>
      <c r="D251" s="154">
        <v>0.53419593345656191</v>
      </c>
      <c r="E251" s="155">
        <v>0.8</v>
      </c>
      <c r="F251" s="156">
        <v>0.19999999999999996</v>
      </c>
      <c r="G251" s="157">
        <v>577</v>
      </c>
      <c r="H251" s="158">
        <v>143.97599790000001</v>
      </c>
      <c r="I251" s="159">
        <v>4.0076124382951743</v>
      </c>
      <c r="J251" s="158">
        <v>1</v>
      </c>
      <c r="K251" s="160">
        <v>30000</v>
      </c>
    </row>
    <row r="252" spans="2:11" x14ac:dyDescent="0.25">
      <c r="B252" s="152" t="s">
        <v>389</v>
      </c>
      <c r="C252" s="153">
        <v>12.200867084889895</v>
      </c>
      <c r="D252" s="154">
        <v>0.24097176625082076</v>
      </c>
      <c r="E252" s="155">
        <v>0.6</v>
      </c>
      <c r="F252" s="156">
        <v>0.4</v>
      </c>
      <c r="G252" s="157">
        <v>1580</v>
      </c>
      <c r="H252" s="158">
        <v>129.49899289999999</v>
      </c>
      <c r="I252" s="159">
        <v>12.200867084889895</v>
      </c>
      <c r="J252" s="158">
        <v>1</v>
      </c>
      <c r="K252" s="160">
        <v>60000</v>
      </c>
    </row>
    <row r="253" spans="2:11" x14ac:dyDescent="0.25">
      <c r="B253" s="152" t="s">
        <v>391</v>
      </c>
      <c r="C253" s="153">
        <v>9.6307413882509412</v>
      </c>
      <c r="D253" s="154">
        <v>0.5637393767705382</v>
      </c>
      <c r="E253" s="155">
        <v>0.8</v>
      </c>
      <c r="F253" s="156">
        <v>0.19999999999999996</v>
      </c>
      <c r="G253" s="157">
        <v>1797</v>
      </c>
      <c r="H253" s="158">
        <v>186.5899963</v>
      </c>
      <c r="I253" s="159">
        <v>9.6307413882509412</v>
      </c>
      <c r="J253" s="158">
        <v>1</v>
      </c>
      <c r="K253" s="160">
        <v>60000</v>
      </c>
    </row>
    <row r="254" spans="2:11" x14ac:dyDescent="0.25">
      <c r="B254" s="152" t="s">
        <v>392</v>
      </c>
      <c r="C254" s="153">
        <v>7.727931027843562</v>
      </c>
      <c r="D254" s="154">
        <v>0.26986301369863014</v>
      </c>
      <c r="E254" s="155">
        <v>0.6</v>
      </c>
      <c r="F254" s="156">
        <v>0.4</v>
      </c>
      <c r="G254" s="157">
        <v>806</v>
      </c>
      <c r="H254" s="158">
        <v>104.2969971</v>
      </c>
      <c r="I254" s="159">
        <v>7.727931027843562</v>
      </c>
      <c r="J254" s="158">
        <v>1</v>
      </c>
      <c r="K254" s="160">
        <v>32240</v>
      </c>
    </row>
    <row r="255" spans="2:11" x14ac:dyDescent="0.25">
      <c r="B255" s="152" t="s">
        <v>393</v>
      </c>
      <c r="C255" s="153">
        <v>4.4947481985010471</v>
      </c>
      <c r="D255" s="154">
        <v>0.42907180385288968</v>
      </c>
      <c r="E255" s="155">
        <v>0.7</v>
      </c>
      <c r="F255" s="156">
        <v>0.30000000000000004</v>
      </c>
      <c r="G255" s="157">
        <v>1131</v>
      </c>
      <c r="H255" s="158">
        <v>251.62699889999999</v>
      </c>
      <c r="I255" s="159">
        <v>4.4947481985010471</v>
      </c>
      <c r="J255" s="158">
        <v>1</v>
      </c>
      <c r="K255" s="160">
        <v>45240</v>
      </c>
    </row>
    <row r="256" spans="2:11" x14ac:dyDescent="0.25">
      <c r="B256" s="152" t="s">
        <v>394</v>
      </c>
      <c r="C256" s="153">
        <v>4.1331802658260122</v>
      </c>
      <c r="D256" s="154">
        <v>0.52088452088452086</v>
      </c>
      <c r="E256" s="155">
        <v>0.8</v>
      </c>
      <c r="F256" s="156">
        <v>0.19999999999999996</v>
      </c>
      <c r="G256" s="157">
        <v>387</v>
      </c>
      <c r="H256" s="158">
        <v>93.632499699999997</v>
      </c>
      <c r="I256" s="159">
        <v>4.1331802658260122</v>
      </c>
      <c r="J256" s="158">
        <v>1</v>
      </c>
      <c r="K256" s="160">
        <v>30000</v>
      </c>
    </row>
    <row r="257" spans="2:11" x14ac:dyDescent="0.25">
      <c r="B257" s="152" t="s">
        <v>395</v>
      </c>
      <c r="C257" s="153">
        <v>4.0667807727179959</v>
      </c>
      <c r="D257" s="154">
        <v>0.44990548204158792</v>
      </c>
      <c r="E257" s="155">
        <v>0.7</v>
      </c>
      <c r="F257" s="156">
        <v>0.30000000000000004</v>
      </c>
      <c r="G257" s="157">
        <v>437</v>
      </c>
      <c r="H257" s="158">
        <v>107.4560013</v>
      </c>
      <c r="I257" s="159">
        <v>4.0667807727179959</v>
      </c>
      <c r="J257" s="158">
        <v>1</v>
      </c>
      <c r="K257" s="160">
        <v>30000</v>
      </c>
    </row>
    <row r="258" spans="2:11" x14ac:dyDescent="0.25">
      <c r="B258" s="152" t="s">
        <v>396</v>
      </c>
      <c r="C258" s="153">
        <v>11.672381229447817</v>
      </c>
      <c r="D258" s="154">
        <v>9.5030000000000003E-2</v>
      </c>
      <c r="E258" s="155">
        <v>0.5</v>
      </c>
      <c r="F258" s="156">
        <v>0.5</v>
      </c>
      <c r="G258" s="157">
        <v>336</v>
      </c>
      <c r="H258" s="158">
        <v>28.785900099999999</v>
      </c>
      <c r="I258" s="159">
        <v>11.672381229447817</v>
      </c>
      <c r="J258" s="158">
        <v>1</v>
      </c>
      <c r="K258" s="160">
        <v>30000</v>
      </c>
    </row>
    <row r="259" spans="2:11" x14ac:dyDescent="0.25">
      <c r="B259" s="152"/>
      <c r="C259" s="161"/>
      <c r="D259" s="162"/>
      <c r="E259" s="163"/>
      <c r="F259" s="164"/>
      <c r="G259" s="165"/>
      <c r="H259" s="166"/>
      <c r="I259" s="167"/>
      <c r="J259" s="168"/>
      <c r="K259" s="169"/>
    </row>
    <row r="260" spans="2:11" ht="15.75" thickBot="1" x14ac:dyDescent="0.3">
      <c r="B260" s="170" t="s">
        <v>430</v>
      </c>
      <c r="C260" s="171"/>
      <c r="D260" s="172"/>
      <c r="E260" s="173"/>
      <c r="F260" s="174"/>
      <c r="G260" s="175"/>
      <c r="H260" s="176"/>
      <c r="I260" s="177"/>
      <c r="J260" s="178"/>
      <c r="K260" s="179"/>
    </row>
    <row r="261" spans="2:11" x14ac:dyDescent="0.25">
      <c r="B261" s="131"/>
      <c r="C261" s="132"/>
      <c r="D261" s="133"/>
      <c r="E261" s="134"/>
      <c r="F261" s="140"/>
      <c r="G261" s="136"/>
      <c r="H261" s="137">
        <v>188.3589935</v>
      </c>
      <c r="I261" s="138">
        <v>45160</v>
      </c>
    </row>
    <row r="262" spans="2:11" x14ac:dyDescent="0.25">
      <c r="B262" s="131"/>
      <c r="C262" s="132"/>
      <c r="D262" s="133"/>
      <c r="E262" s="134"/>
      <c r="F262" s="140"/>
      <c r="G262" s="136"/>
      <c r="H262" s="137">
        <v>350.1530151</v>
      </c>
      <c r="I262" s="138">
        <v>30000</v>
      </c>
    </row>
    <row r="263" spans="2:11" x14ac:dyDescent="0.25">
      <c r="B263" s="131"/>
      <c r="C263" s="132"/>
      <c r="D263" s="133"/>
      <c r="E263" s="134"/>
      <c r="F263" s="140"/>
      <c r="G263" s="136"/>
      <c r="H263" s="137">
        <v>185.878006</v>
      </c>
      <c r="I263" s="138">
        <v>30000</v>
      </c>
    </row>
    <row r="264" spans="2:11" x14ac:dyDescent="0.25">
      <c r="B264" s="131"/>
      <c r="C264" s="132"/>
      <c r="D264" s="133"/>
      <c r="E264" s="134"/>
      <c r="F264" s="140"/>
      <c r="G264" s="136"/>
      <c r="H264" s="137">
        <v>25.5907993</v>
      </c>
      <c r="I264" s="138">
        <v>30000</v>
      </c>
    </row>
    <row r="265" spans="2:11" x14ac:dyDescent="0.25">
      <c r="B265" s="131"/>
      <c r="C265" s="132"/>
      <c r="D265" s="133"/>
      <c r="E265" s="134"/>
      <c r="F265" s="140"/>
      <c r="G265" s="136"/>
      <c r="H265" s="137">
        <v>86.578598</v>
      </c>
      <c r="I265" s="138">
        <v>42920</v>
      </c>
    </row>
    <row r="266" spans="2:11" x14ac:dyDescent="0.25">
      <c r="B266" s="131"/>
      <c r="C266" s="132"/>
      <c r="D266" s="133"/>
      <c r="E266" s="134"/>
      <c r="F266" s="140"/>
      <c r="G266" s="136"/>
      <c r="H266" s="137">
        <v>83.750297500000002</v>
      </c>
      <c r="I266" s="138">
        <v>34080</v>
      </c>
    </row>
    <row r="267" spans="2:11" x14ac:dyDescent="0.25">
      <c r="B267" s="131"/>
      <c r="C267" s="132"/>
      <c r="D267" s="133"/>
      <c r="E267" s="134"/>
      <c r="F267" s="140"/>
      <c r="G267" s="136"/>
      <c r="H267" s="137">
        <v>158.77400209999999</v>
      </c>
      <c r="I267" s="138">
        <v>60000</v>
      </c>
    </row>
    <row r="268" spans="2:11" x14ac:dyDescent="0.25">
      <c r="B268" s="131"/>
      <c r="C268" s="132"/>
      <c r="D268" s="133"/>
      <c r="E268" s="134"/>
      <c r="F268" s="140"/>
      <c r="G268" s="136"/>
      <c r="H268" s="137">
        <v>176.6600037</v>
      </c>
      <c r="I268" s="138">
        <v>60000</v>
      </c>
    </row>
    <row r="269" spans="2:11" x14ac:dyDescent="0.25">
      <c r="B269" s="131"/>
      <c r="C269" s="132"/>
      <c r="D269" s="133"/>
      <c r="E269" s="134"/>
      <c r="F269" s="140"/>
      <c r="G269" s="136"/>
      <c r="H269" s="137">
        <v>421.07000729999999</v>
      </c>
      <c r="I269" s="138">
        <v>30000</v>
      </c>
    </row>
    <row r="270" spans="2:11" x14ac:dyDescent="0.25">
      <c r="B270" s="131"/>
      <c r="C270" s="132"/>
      <c r="D270" s="133"/>
      <c r="E270" s="134"/>
      <c r="F270" s="140"/>
      <c r="G270" s="136"/>
      <c r="H270" s="137">
        <v>175.53900150000001</v>
      </c>
      <c r="I270" s="138">
        <v>56040</v>
      </c>
    </row>
    <row r="271" spans="2:11" x14ac:dyDescent="0.25">
      <c r="B271" s="131"/>
      <c r="C271" s="132"/>
      <c r="D271" s="133"/>
      <c r="E271" s="134"/>
      <c r="F271" s="140"/>
      <c r="G271" s="136"/>
      <c r="H271" s="137">
        <v>94.676902799999993</v>
      </c>
      <c r="I271" s="138">
        <v>30000</v>
      </c>
    </row>
    <row r="272" spans="2:11" x14ac:dyDescent="0.25">
      <c r="B272" s="131"/>
      <c r="C272" s="132"/>
      <c r="D272" s="133"/>
      <c r="E272" s="134"/>
      <c r="F272" s="140"/>
      <c r="G272" s="136"/>
      <c r="H272" s="137">
        <v>488.0559998</v>
      </c>
      <c r="I272" s="138">
        <v>30000</v>
      </c>
    </row>
    <row r="273" spans="2:9" x14ac:dyDescent="0.25">
      <c r="B273" s="131"/>
      <c r="C273" s="132"/>
      <c r="D273" s="133"/>
      <c r="E273" s="134"/>
      <c r="F273" s="140"/>
      <c r="G273" s="136"/>
      <c r="H273" s="137">
        <v>170.8220062</v>
      </c>
      <c r="I273" s="138">
        <v>48160</v>
      </c>
    </row>
    <row r="274" spans="2:9" x14ac:dyDescent="0.25">
      <c r="B274" s="131"/>
      <c r="C274" s="132"/>
      <c r="D274" s="133"/>
      <c r="E274" s="134"/>
      <c r="F274" s="140"/>
      <c r="G274" s="136"/>
      <c r="H274" s="137">
        <v>286.86401369999999</v>
      </c>
      <c r="I274" s="138">
        <v>46480</v>
      </c>
    </row>
    <row r="275" spans="2:9" x14ac:dyDescent="0.25">
      <c r="B275" s="131"/>
      <c r="C275" s="132"/>
      <c r="D275" s="133"/>
      <c r="E275" s="134"/>
      <c r="F275" s="140"/>
      <c r="G275" s="136"/>
      <c r="H275" s="137">
        <v>98.850898700000002</v>
      </c>
      <c r="I275" s="138">
        <v>30000</v>
      </c>
    </row>
    <row r="276" spans="2:9" x14ac:dyDescent="0.25">
      <c r="B276" s="131"/>
      <c r="C276" s="132"/>
      <c r="D276" s="133"/>
      <c r="E276" s="134"/>
      <c r="F276" s="140"/>
      <c r="G276" s="136"/>
      <c r="H276" s="137">
        <v>150.8280029</v>
      </c>
      <c r="I276" s="138">
        <v>34480</v>
      </c>
    </row>
    <row r="277" spans="2:9" x14ac:dyDescent="0.25">
      <c r="B277" s="131"/>
      <c r="C277" s="132"/>
      <c r="D277" s="133"/>
      <c r="E277" s="134"/>
      <c r="F277" s="140"/>
      <c r="G277" s="136"/>
      <c r="H277" s="137">
        <v>31.495199199999998</v>
      </c>
      <c r="I277" s="138">
        <v>30000</v>
      </c>
    </row>
    <row r="278" spans="2:9" x14ac:dyDescent="0.25">
      <c r="B278" s="131"/>
      <c r="C278" s="132"/>
      <c r="D278" s="133"/>
      <c r="E278" s="134"/>
      <c r="F278" s="140"/>
      <c r="G278" s="136"/>
      <c r="H278" s="137">
        <v>190.09599299999999</v>
      </c>
      <c r="I278" s="138">
        <v>30000</v>
      </c>
    </row>
    <row r="279" spans="2:9" x14ac:dyDescent="0.25">
      <c r="B279" s="131"/>
      <c r="C279" s="132"/>
      <c r="D279" s="133"/>
      <c r="E279" s="134"/>
      <c r="F279" s="140"/>
      <c r="G279" s="136"/>
      <c r="H279" s="137">
        <v>139.52000430000001</v>
      </c>
      <c r="I279" s="138">
        <v>31360</v>
      </c>
    </row>
    <row r="280" spans="2:9" x14ac:dyDescent="0.25">
      <c r="B280" s="131"/>
      <c r="C280" s="132"/>
      <c r="D280" s="133"/>
      <c r="E280" s="134"/>
      <c r="F280" s="140"/>
      <c r="G280" s="136"/>
      <c r="H280" s="137">
        <v>136.69500729999999</v>
      </c>
      <c r="I280" s="138">
        <v>60000</v>
      </c>
    </row>
    <row r="281" spans="2:9" x14ac:dyDescent="0.25">
      <c r="B281" s="131"/>
      <c r="C281" s="132"/>
      <c r="D281" s="133"/>
      <c r="E281" s="134"/>
      <c r="F281" s="140"/>
      <c r="G281" s="136"/>
      <c r="H281" s="137">
        <v>143.97599790000001</v>
      </c>
      <c r="I281" s="138">
        <v>30000</v>
      </c>
    </row>
    <row r="282" spans="2:9" x14ac:dyDescent="0.25">
      <c r="B282" s="131"/>
      <c r="C282" s="132"/>
      <c r="D282" s="133"/>
      <c r="E282" s="134"/>
      <c r="F282" s="140"/>
      <c r="G282" s="136"/>
      <c r="H282" s="137">
        <v>129.49899289999999</v>
      </c>
      <c r="I282" s="138">
        <v>60000</v>
      </c>
    </row>
    <row r="283" spans="2:9" x14ac:dyDescent="0.25">
      <c r="B283" s="131"/>
      <c r="C283" s="132"/>
      <c r="D283" s="133"/>
      <c r="E283" s="134"/>
      <c r="F283" s="140"/>
      <c r="G283" s="136"/>
      <c r="H283" s="137">
        <v>661.21002199999998</v>
      </c>
      <c r="I283" s="138">
        <v>30000</v>
      </c>
    </row>
    <row r="284" spans="2:9" x14ac:dyDescent="0.25">
      <c r="B284" s="131"/>
      <c r="C284" s="132"/>
      <c r="D284" s="133"/>
      <c r="E284" s="134"/>
      <c r="F284" s="140"/>
      <c r="G284" s="136"/>
      <c r="H284" s="137">
        <v>186.5899963</v>
      </c>
      <c r="I284" s="138">
        <v>60000</v>
      </c>
    </row>
    <row r="285" spans="2:9" x14ac:dyDescent="0.25">
      <c r="B285" s="131"/>
      <c r="C285" s="132"/>
      <c r="D285" s="133"/>
      <c r="E285" s="134"/>
      <c r="F285" s="140"/>
      <c r="G285" s="136"/>
      <c r="H285" s="137">
        <v>104.2969971</v>
      </c>
      <c r="I285" s="138">
        <v>31280</v>
      </c>
    </row>
    <row r="286" spans="2:9" x14ac:dyDescent="0.25">
      <c r="B286" s="131"/>
      <c r="C286" s="132"/>
      <c r="D286" s="133"/>
      <c r="E286" s="134"/>
      <c r="F286" s="140"/>
      <c r="G286" s="136"/>
      <c r="H286" s="137">
        <v>251.62699889999999</v>
      </c>
      <c r="I286" s="138">
        <v>46000</v>
      </c>
    </row>
    <row r="287" spans="2:9" x14ac:dyDescent="0.25">
      <c r="B287" s="131"/>
      <c r="C287" s="132"/>
      <c r="D287" s="133"/>
      <c r="E287" s="134"/>
      <c r="F287" s="140"/>
      <c r="G287" s="136"/>
      <c r="H287" s="137">
        <v>93.632499699999997</v>
      </c>
      <c r="I287" s="138">
        <v>30000</v>
      </c>
    </row>
    <row r="288" spans="2:9" x14ac:dyDescent="0.25">
      <c r="B288" s="131"/>
      <c r="C288" s="132"/>
      <c r="D288" s="133"/>
      <c r="E288" s="134"/>
      <c r="F288" s="140"/>
      <c r="G288" s="136"/>
      <c r="H288" s="137">
        <v>107.4560013</v>
      </c>
      <c r="I288" s="138">
        <v>30000</v>
      </c>
    </row>
    <row r="289" spans="2:9" x14ac:dyDescent="0.25">
      <c r="B289" s="131"/>
      <c r="C289" s="132"/>
      <c r="D289" s="133"/>
      <c r="E289" s="134"/>
      <c r="F289" s="140"/>
      <c r="G289" s="136"/>
      <c r="H289" s="137">
        <v>28.785900099999999</v>
      </c>
      <c r="I289" s="138">
        <v>30000</v>
      </c>
    </row>
    <row r="290" spans="2:9" x14ac:dyDescent="0.25">
      <c r="B290" s="131"/>
      <c r="C290" s="132"/>
      <c r="D290" s="133"/>
      <c r="E290" s="134" t="s">
        <v>397</v>
      </c>
      <c r="F290" s="135" t="s">
        <v>397</v>
      </c>
      <c r="G290" s="136"/>
      <c r="H290" s="137"/>
      <c r="I290" s="138" t="s">
        <v>397</v>
      </c>
    </row>
    <row r="291" spans="2:9" ht="12" customHeight="1" x14ac:dyDescent="0.25"/>
  </sheetData>
  <sheetProtection algorithmName="SHA-512" hashValue="msCrOPWwnT+2YkLRAKDCQToxFCrKUTOFkuvpp/nz6f2dovR/ygZbzVjOtDesPmYBJUGH5THv6Ka977xFUrcgNA==" saltValue="BWBtdcBuNcS8dMaY8zC4uA==" spinCount="100000" sheet="1" objects="1" scenarios="1"/>
  <pageMargins left="0.7" right="0.7" top="0.75" bottom="0.75" header="0.3" footer="0.3"/>
  <pageSetup scale="6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Image" ma:contentTypeID="0x0101009148F5A04DDD49CBA7127AADA5FB792B00AADE34325A8B49CDA8BB4DB53328F21400F17AE6CB8153CD4789B5642BF1AE871A" ma:contentTypeVersion="3" ma:contentTypeDescription="Upload an image." ma:contentTypeScope="" ma:versionID="7d9ccbeb8692a0d0a4ef836c6fa447d3">
  <xsd:schema xmlns:xsd="http://www.w3.org/2001/XMLSchema" xmlns:xs="http://www.w3.org/2001/XMLSchema" xmlns:p="http://schemas.microsoft.com/office/2006/metadata/properties" xmlns:ns1="http://schemas.microsoft.com/sharepoint/v3" xmlns:ns2="A0122A7F-920A-41CD-8229-1774974CF475" xmlns:ns3="http://schemas.microsoft.com/sharepoint/v3/fields" xmlns:ns4="10f2cb44-b37d-4693-a5c3-140ab663d372" xmlns:ns5="fb82bcdf-ea63-4554-99e3-e15ccd87b479" targetNamespace="http://schemas.microsoft.com/office/2006/metadata/properties" ma:root="true" ma:fieldsID="e1c2e49b5f97ec354b83ed8e6e12a011" ns1:_="" ns2:_="" ns3:_="" ns4:_="" ns5:_="">
    <xsd:import namespace="http://schemas.microsoft.com/sharepoint/v3"/>
    <xsd:import namespace="A0122A7F-920A-41CD-8229-1774974CF475"/>
    <xsd:import namespace="http://schemas.microsoft.com/sharepoint/v3/fields"/>
    <xsd:import namespace="10f2cb44-b37d-4693-a5c3-140ab663d372"/>
    <xsd:import namespace="fb82bcdf-ea63-4554-99e3-e15ccd87b479"/>
    <xsd:element name="properties">
      <xsd:complexType>
        <xsd:sequence>
          <xsd:element name="documentManagement">
            <xsd:complexType>
              <xsd:all>
                <xsd:element ref="ns1:FileRef" minOccurs="0"/>
                <xsd:element ref="ns1:File_x0020_Type" minOccurs="0"/>
                <xsd:element ref="ns1:HTML_x0020_File_x0020_Type" minOccurs="0"/>
                <xsd:element ref="ns1:FSObjType" minOccurs="0"/>
                <xsd:element ref="ns2:ThumbnailExists" minOccurs="0"/>
                <xsd:element ref="ns2:PreviewExists" minOccurs="0"/>
                <xsd:element ref="ns2:ImageWidth" minOccurs="0"/>
                <xsd:element ref="ns2:ImageHeight" minOccurs="0"/>
                <xsd:element ref="ns2:ImageCreateDate" minOccurs="0"/>
                <xsd:element ref="ns3:wic_System_Copyright" minOccurs="0"/>
                <xsd:element ref="ns1:PublishingStartDate" minOccurs="0"/>
                <xsd:element ref="ns1:PublishingExpirationDate" minOccurs="0"/>
                <xsd:element ref="ns4:_dlc_DocId" minOccurs="0"/>
                <xsd:element ref="ns4:_dlc_DocIdUrl" minOccurs="0"/>
                <xsd:element ref="ns4:_dlc_DocIdPersistId" minOccurs="0"/>
                <xsd:element ref="ns5: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ileRef" ma:index="8" nillable="true" ma:displayName="URL Path" ma:hidden="true" ma:list="Docs" ma:internalName="FileRef" ma:readOnly="true" ma:showField="FullUrl">
      <xsd:simpleType>
        <xsd:restriction base="dms:Lookup"/>
      </xsd:simpleType>
    </xsd:element>
    <xsd:element name="File_x0020_Type" ma:index="9" nillable="true" ma:displayName="File Type" ma:hidden="true" ma:internalName="File_x0020_Type" ma:readOnly="true">
      <xsd:simpleType>
        <xsd:restriction base="dms:Text"/>
      </xsd:simpleType>
    </xsd:element>
    <xsd:element name="HTML_x0020_File_x0020_Type" ma:index="10" nillable="true" ma:displayName="HTML File Type" ma:hidden="true" ma:internalName="HTML_x0020_File_x0020_Type" ma:readOnly="true">
      <xsd:simpleType>
        <xsd:restriction base="dms:Text"/>
      </xsd:simpleType>
    </xsd:element>
    <xsd:element name="FSObjType" ma:index="11" nillable="true" ma:displayName="Item Type" ma:hidden="true" ma:list="Docs" ma:internalName="FSObjType" ma:readOnly="true" ma:showField="FSType">
      <xsd:simpleType>
        <xsd:restriction base="dms:Lookup"/>
      </xsd:simpleType>
    </xsd:element>
    <xsd:element name="PublishingStartDate" ma:index="27" nillable="true" ma:displayName="Scheduling Start Date" ma:description="" ma:hidden="true" ma:internalName="PublishingStartDate">
      <xsd:simpleType>
        <xsd:restriction base="dms:Unknown"/>
      </xsd:simpleType>
    </xsd:element>
    <xsd:element name="PublishingExpirationDate" ma:index="28"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0122A7F-920A-41CD-8229-1774974CF475" elementFormDefault="qualified">
    <xsd:import namespace="http://schemas.microsoft.com/office/2006/documentManagement/types"/>
    <xsd:import namespace="http://schemas.microsoft.com/office/infopath/2007/PartnerControls"/>
    <xsd:element name="ThumbnailExists" ma:index="18" nillable="true" ma:displayName="Thumbnail Exists" ma:default="FALSE" ma:hidden="true" ma:internalName="ThumbnailExists" ma:readOnly="true">
      <xsd:simpleType>
        <xsd:restriction base="dms:Boolean"/>
      </xsd:simpleType>
    </xsd:element>
    <xsd:element name="PreviewExists" ma:index="19" nillable="true" ma:displayName="Preview Exists" ma:default="FALSE" ma:hidden="true" ma:internalName="PreviewExists" ma:readOnly="true">
      <xsd:simpleType>
        <xsd:restriction base="dms:Boolean"/>
      </xsd:simpleType>
    </xsd:element>
    <xsd:element name="ImageWidth" ma:index="20" nillable="true" ma:displayName="Width" ma:internalName="ImageWidth" ma:readOnly="true">
      <xsd:simpleType>
        <xsd:restriction base="dms:Unknown"/>
      </xsd:simpleType>
    </xsd:element>
    <xsd:element name="ImageHeight" ma:index="22" nillable="true" ma:displayName="Height" ma:internalName="ImageHeight" ma:readOnly="true">
      <xsd:simpleType>
        <xsd:restriction base="dms:Unknown"/>
      </xsd:simpleType>
    </xsd:element>
    <xsd:element name="ImageCreateDate" ma:index="25" nillable="true" ma:displayName="Date Picture Taken" ma:format="DateTime" ma:hidden="true" ma:internalName="ImageCreate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wic_System_Copyright" ma:index="26" nillable="true" ma:displayName="Copyright" ma:internalName="wic_System_Copyright">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0f2cb44-b37d-4693-a5c3-140ab663d372" elementFormDefault="qualified">
    <xsd:import namespace="http://schemas.microsoft.com/office/2006/documentManagement/types"/>
    <xsd:import namespace="http://schemas.microsoft.com/office/infopath/2007/PartnerControls"/>
    <xsd:element name="_dlc_DocId" ma:index="29" nillable="true" ma:displayName="Document ID Value" ma:description="The value of the document ID assigned to this item." ma:internalName="_dlc_DocId" ma:readOnly="true">
      <xsd:simpleType>
        <xsd:restriction base="dms:Text"/>
      </xsd:simpleType>
    </xsd:element>
    <xsd:element name="_dlc_DocIdUrl" ma:index="3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1"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fb82bcdf-ea63-4554-99e3-e15ccd87b479" elementFormDefault="qualified">
    <xsd:import namespace="http://schemas.microsoft.com/office/2006/documentManagement/types"/>
    <xsd:import namespace="http://schemas.microsoft.com/office/infopath/2007/PartnerControls"/>
    <xsd:element name="SharedWithUsers" ma:index="3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4"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3" ma:displayName="Comments"/>
        <xsd:element name="keywords" minOccurs="0" maxOccurs="1" type="xsd:string" ma:index="14"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wic_System_Copyright xmlns="http://schemas.microsoft.com/sharepoint/v3/fields" xsi:nil="true"/>
    <ImageCreateDate xmlns="A0122A7F-920A-41CD-8229-1774974CF475" xsi:nil="true"/>
    <_dlc_DocIdPersistId xmlns="10f2cb44-b37d-4693-a5c3-140ab663d372">true</_dlc_DocIdPersistId>
    <_dlc_DocId xmlns="10f2cb44-b37d-4693-a5c3-140ab663d372">TUA7STYPYEWP-1797567310-156</_dlc_DocId>
    <_dlc_DocIdUrl xmlns="10f2cb44-b37d-4693-a5c3-140ab663d372">
      <Url>https://teach.wi.gov/_layouts/15/DocIdRedir.aspx?ID=TUA7STYPYEWP-1797567310-156</Url>
      <Description>TUA7STYPYEWP-1797567310-156</Description>
    </_dlc_DocIdUrl>
  </documentManagement>
</p:properties>
</file>

<file path=customXml/itemProps1.xml><?xml version="1.0" encoding="utf-8"?>
<ds:datastoreItem xmlns:ds="http://schemas.openxmlformats.org/officeDocument/2006/customXml" ds:itemID="{54EA02D0-9D83-4BF5-A948-0515B0B83A49}"/>
</file>

<file path=customXml/itemProps2.xml><?xml version="1.0" encoding="utf-8"?>
<ds:datastoreItem xmlns:ds="http://schemas.openxmlformats.org/officeDocument/2006/customXml" ds:itemID="{DB876820-A423-4105-94BA-A37012058956}">
  <ds:schemaRefs>
    <ds:schemaRef ds:uri="http://schemas.microsoft.com/sharepoint/events"/>
  </ds:schemaRefs>
</ds:datastoreItem>
</file>

<file path=customXml/itemProps3.xml><?xml version="1.0" encoding="utf-8"?>
<ds:datastoreItem xmlns:ds="http://schemas.openxmlformats.org/officeDocument/2006/customXml" ds:itemID="{3976E318-9F49-47A8-AF32-18DBD622D4AA}">
  <ds:schemaRefs>
    <ds:schemaRef ds:uri="http://schemas.microsoft.com/sharepoint/v3/contenttype/forms"/>
  </ds:schemaRefs>
</ds:datastoreItem>
</file>

<file path=customXml/itemProps4.xml><?xml version="1.0" encoding="utf-8"?>
<ds:datastoreItem xmlns:ds="http://schemas.openxmlformats.org/officeDocument/2006/customXml" ds:itemID="{247A0CCD-B3E1-409D-B3CB-A942949FC8D1}">
  <ds:schemaRefs>
    <ds:schemaRef ds:uri="http://schemas.openxmlformats.org/package/2006/metadata/core-properties"/>
    <ds:schemaRef ds:uri="http://schemas.microsoft.com/office/2006/documentManagement/types"/>
    <ds:schemaRef ds:uri="http://schemas.microsoft.com/office/infopath/2007/PartnerControls"/>
    <ds:schemaRef ds:uri="10f2cb44-b37d-4693-a5c3-140ab663d372"/>
    <ds:schemaRef ds:uri="http://purl.org/dc/elements/1.1/"/>
    <ds:schemaRef ds:uri="http://schemas.microsoft.com/office/2006/metadata/properties"/>
    <ds:schemaRef ds:uri="http://schemas.microsoft.com/sharepoint/v3"/>
    <ds:schemaRef ds:uri="http://schemas.microsoft.com/sharepoint/v3/fields"/>
    <ds:schemaRef ds:uri="http://purl.org/dc/terms/"/>
    <ds:schemaRef ds:uri="A0122A7F-920A-41CD-8229-1774974CF475"/>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Instructions</vt:lpstr>
      <vt:lpstr>FY21 List</vt:lpstr>
      <vt:lpstr>FY21 Application</vt:lpstr>
      <vt:lpstr>School District Info</vt:lpstr>
      <vt:lpstr>District Data</vt:lpstr>
      <vt:lpstr>School District Data</vt:lpstr>
      <vt:lpstr>'FY21 Application'!Print_Area</vt:lpstr>
      <vt:lpstr>Instructions!Print_Area</vt:lpstr>
      <vt:lpstr>'School District Info'!Print_Area</vt:lpstr>
    </vt:vector>
  </TitlesOfParts>
  <Company>State of Wisconsin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Kerry Hawkins</dc:creator>
  <cp:keywords/>
  <dc:description/>
  <cp:lastModifiedBy>Hawkins, Kerry - DOA</cp:lastModifiedBy>
  <cp:lastPrinted>2017-11-09T18:51:27Z</cp:lastPrinted>
  <dcterms:created xsi:type="dcterms:W3CDTF">2016-07-29T21:25:18Z</dcterms:created>
  <dcterms:modified xsi:type="dcterms:W3CDTF">2020-09-14T19:21:37Z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0x0101009148F5A04DDD49CBA7127AADA5FB792B00AADE34325A8B49CDA8BB4DB53328F21400F17AE6CB8153CD4789B5642BF1AE871A</vt:lpwstr>
  </property>
  <property fmtid="{D5CDD505-2E9C-101B-9397-08002B2CF9AE}" pid="3" name="vti_imgdate">
    <vt:lpwstr/>
  </property>
  <property fmtid="{D5CDD505-2E9C-101B-9397-08002B2CF9AE}" pid="4" name="_SourceUrl">
    <vt:lpwstr/>
  </property>
  <property fmtid="{D5CDD505-2E9C-101B-9397-08002B2CF9AE}" pid="5" name="_SharedFileIndex">
    <vt:lpwstr/>
  </property>
  <property fmtid="{D5CDD505-2E9C-101B-9397-08002B2CF9AE}" pid="6" name="_dlc_DocIdItemGuid">
    <vt:lpwstr>4455ba96-12a1-407f-a266-ae5f1501ca27</vt:lpwstr>
  </property>
</Properties>
</file>