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ET\TEACH\TEACH Grant Working 2018\Teacher Training\"/>
    </mc:Choice>
  </mc:AlternateContent>
  <bookViews>
    <workbookView xWindow="480" yWindow="120" windowWidth="18195" windowHeight="12330" activeTab="1" xr2:uid="{00000000-000D-0000-FFFF-FFFF00000000}"/>
  </bookViews>
  <sheets>
    <sheet name="Budget" sheetId="1" r:id="rId1"/>
    <sheet name="Reimb Form" sheetId="3" r:id="rId2"/>
  </sheets>
  <externalReferences>
    <externalReference r:id="rId3"/>
  </externalReferences>
  <definedNames>
    <definedName name="Consortium" localSheetId="1">'Reimb Form'!#REF!</definedName>
    <definedName name="Consortium">'[1]Finan Reimb Req'!$B$65:$B$90</definedName>
    <definedName name="Districts">'Reimb Form'!$B$72:$D$272</definedName>
    <definedName name="_xlnm.Print_Area" localSheetId="0">Budget!$A$1:$Q$67</definedName>
    <definedName name="_xlnm.Print_Area" localSheetId="1">'Reimb Form'!$A$1:$P$63</definedName>
    <definedName name="School_District" localSheetId="1">'Reimb Form'!$B$71:$B$280</definedName>
    <definedName name="School_District">'[1]Finan Reimb Req'!$B$64:$B$249</definedName>
  </definedNames>
  <calcPr calcId="171027"/>
</workbook>
</file>

<file path=xl/calcChain.xml><?xml version="1.0" encoding="utf-8"?>
<calcChain xmlns="http://schemas.openxmlformats.org/spreadsheetml/2006/main">
  <c r="K49" i="3" l="1"/>
  <c r="K47" i="3"/>
  <c r="K37" i="3"/>
  <c r="K35" i="3"/>
  <c r="K33" i="3"/>
  <c r="O29" i="3"/>
  <c r="O26" i="3"/>
  <c r="O21" i="3"/>
  <c r="E10" i="3"/>
  <c r="O8" i="3"/>
  <c r="W72" i="1"/>
  <c r="W45" i="1"/>
  <c r="P20" i="1"/>
  <c r="O49" i="3" l="1"/>
  <c r="O37" i="3"/>
  <c r="O56" i="3" l="1"/>
</calcChain>
</file>

<file path=xl/sharedStrings.xml><?xml version="1.0" encoding="utf-8"?>
<sst xmlns="http://schemas.openxmlformats.org/spreadsheetml/2006/main" count="491" uniqueCount="288">
  <si>
    <t>School District</t>
  </si>
  <si>
    <t># Teachers</t>
  </si>
  <si>
    <t>Grant Award</t>
  </si>
  <si>
    <t>Max Award</t>
  </si>
  <si>
    <t>Black River Falls</t>
  </si>
  <si>
    <t>Cashton</t>
  </si>
  <si>
    <t>LaFarge</t>
  </si>
  <si>
    <t>Westby Area</t>
  </si>
  <si>
    <t>Error: reimbursed, but didn't submit. Will submit with future. Only spent 11,911, so CESA check will be $3,039 less</t>
  </si>
  <si>
    <t>TEACHER TRAINING GRANT</t>
  </si>
  <si>
    <t>Request for Reimbursement Worksheet</t>
  </si>
  <si>
    <t>Event Type:</t>
  </si>
  <si>
    <t>Funding 1    or</t>
  </si>
  <si>
    <t>Funding 2</t>
  </si>
  <si>
    <t>SCHOOL DISTRICT :</t>
  </si>
  <si>
    <t xml:space="preserve">     GRANT # :</t>
  </si>
  <si>
    <t>CONSORTIUM :</t>
  </si>
  <si>
    <r>
      <t>EVENT</t>
    </r>
    <r>
      <rPr>
        <b/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agenda.)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</rPr>
      <t>:</t>
    </r>
  </si>
  <si>
    <t>DATE:</t>
  </si>
  <si>
    <t>Location (City):</t>
  </si>
  <si>
    <r>
      <t xml:space="preserve">TEACHERS ATTENDING - LAST NAME </t>
    </r>
    <r>
      <rPr>
        <sz val="8"/>
        <color rgb="FFC00000"/>
        <rFont val="Arial"/>
        <family val="2"/>
      </rPr>
      <t>(Attach separate sheet if all names are not visible.)</t>
    </r>
  </si>
  <si>
    <r>
      <rPr>
        <b/>
        <sz val="11"/>
        <color theme="1"/>
        <rFont val="Arial"/>
        <family val="2"/>
      </rPr>
      <t xml:space="preserve">SUBSTITUTE COSTS </t>
    </r>
    <r>
      <rPr>
        <sz val="8"/>
        <color rgb="FFC00000"/>
        <rFont val="Arial"/>
        <family val="2"/>
      </rPr>
      <t>(Attach payroll or budget report.)</t>
    </r>
  </si>
  <si>
    <t>x</t>
  </si>
  <si>
    <t>=</t>
  </si>
  <si>
    <t># Substitutes</t>
  </si>
  <si>
    <t>Daily Sub Rate</t>
  </si>
  <si>
    <t># Days</t>
  </si>
  <si>
    <r>
      <rPr>
        <b/>
        <sz val="11"/>
        <color theme="1"/>
        <rFont val="Arial"/>
        <family val="2"/>
      </rPr>
      <t>TRAVEL COSTS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travel voucher and receipts.)</t>
    </r>
  </si>
  <si>
    <t>Mileage</t>
  </si>
  <si>
    <t>Total Round Trip Miles</t>
  </si>
  <si>
    <t>Mileage Rate (Max $0.51)</t>
  </si>
  <si>
    <t># Vehicles</t>
  </si>
  <si>
    <t>Lodging</t>
  </si>
  <si>
    <t># Nights</t>
  </si>
  <si>
    <t>Hotel Rate - Max $82</t>
  </si>
  <si>
    <t># Rooms</t>
  </si>
  <si>
    <t>($90 for Milwaukee, Racine, and Waukesha Counties)</t>
  </si>
  <si>
    <t>Meals</t>
  </si>
  <si>
    <t># Breakfasts</t>
  </si>
  <si>
    <t>Cost per Breakfast (Max $8)</t>
  </si>
  <si>
    <t>+</t>
  </si>
  <si>
    <t># Lunches</t>
  </si>
  <si>
    <t>Cost per Lunch (Max $10)</t>
  </si>
  <si>
    <t># Dinners</t>
  </si>
  <si>
    <t>Cost per Dinner (Max $20)</t>
  </si>
  <si>
    <r>
      <rPr>
        <b/>
        <sz val="11"/>
        <color theme="1"/>
        <rFont val="Arial"/>
        <family val="2"/>
      </rPr>
      <t>FACILITATOR/INSTRUCTOR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paid invoices/receipts.)</t>
    </r>
  </si>
  <si>
    <t xml:space="preserve">Name of Facilitator/Instructor: </t>
  </si>
  <si>
    <t>Yes</t>
  </si>
  <si>
    <t>No</t>
  </si>
  <si>
    <r>
      <rPr>
        <b/>
        <sz val="11"/>
        <color theme="1"/>
        <rFont val="Arial"/>
        <family val="2"/>
      </rPr>
      <t>REGISTRATION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paid invoices/receipts.)</t>
    </r>
  </si>
  <si>
    <t>Registration Fee</t>
  </si>
  <si>
    <r>
      <rPr>
        <b/>
        <sz val="11"/>
        <color theme="1"/>
        <rFont val="Arial"/>
        <family val="2"/>
      </rPr>
      <t>OTHER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(Please explain below and attach paid invoices/receipts.)</t>
    </r>
  </si>
  <si>
    <t>Please explain:</t>
  </si>
  <si>
    <t xml:space="preserve">TOTAL REIMBURSEMENT CLAIM FOR THIS EVENT  </t>
  </si>
  <si>
    <r>
      <t xml:space="preserve">I have verified the Total Reimbursement Claim for this event is </t>
    </r>
    <r>
      <rPr>
        <b/>
        <u/>
        <sz val="7.5"/>
        <color rgb="FFC00000"/>
        <rFont val="Arial"/>
        <family val="2"/>
      </rPr>
      <t>less than or equal</t>
    </r>
    <r>
      <rPr>
        <b/>
        <sz val="7.5"/>
        <color rgb="FFC00000"/>
        <rFont val="Arial"/>
        <family val="2"/>
      </rPr>
      <t xml:space="preserve"> to the grant award amount and only includes </t>
    </r>
    <r>
      <rPr>
        <b/>
        <i/>
        <sz val="7.5"/>
        <color rgb="FFC00000"/>
        <rFont val="Arial"/>
        <family val="2"/>
      </rPr>
      <t>eligible</t>
    </r>
    <r>
      <rPr>
        <b/>
        <sz val="7.5"/>
        <color rgb="FFC00000"/>
        <rFont val="Arial"/>
        <family val="2"/>
      </rPr>
      <t xml:space="preserve"> costs.</t>
    </r>
  </si>
  <si>
    <t>Consortium</t>
  </si>
  <si>
    <t>Grant #</t>
  </si>
  <si>
    <t>Albany</t>
  </si>
  <si>
    <t>PB&amp;JAM</t>
  </si>
  <si>
    <t>Kewaunee</t>
  </si>
  <si>
    <t>Alma</t>
  </si>
  <si>
    <t>Chippewa</t>
  </si>
  <si>
    <t>Almond Bancroft</t>
  </si>
  <si>
    <t>CESA 5</t>
  </si>
  <si>
    <t>Amery</t>
  </si>
  <si>
    <t>CESA 11</t>
  </si>
  <si>
    <t>Argyle</t>
  </si>
  <si>
    <t>CESA 3</t>
  </si>
  <si>
    <t>Ashland</t>
  </si>
  <si>
    <t>CESA 12</t>
  </si>
  <si>
    <t>Auburndale</t>
  </si>
  <si>
    <t>Augusta</t>
  </si>
  <si>
    <t>Cluster A</t>
  </si>
  <si>
    <t>Barneveld</t>
  </si>
  <si>
    <t>Barron</t>
  </si>
  <si>
    <t>Belmont</t>
  </si>
  <si>
    <t>Benton</t>
  </si>
  <si>
    <t>Berlin Area</t>
  </si>
  <si>
    <t>Rural</t>
  </si>
  <si>
    <t>Big Foot</t>
  </si>
  <si>
    <t>Birchwood</t>
  </si>
  <si>
    <t>Black Hawk</t>
  </si>
  <si>
    <t>BCLW</t>
  </si>
  <si>
    <t>CESA 10</t>
  </si>
  <si>
    <t>Bonduel</t>
  </si>
  <si>
    <t>TRITON</t>
  </si>
  <si>
    <t>Boscobel</t>
  </si>
  <si>
    <t>Boyceville</t>
  </si>
  <si>
    <t>Brodhead</t>
  </si>
  <si>
    <t>Butternut</t>
  </si>
  <si>
    <t>Cadott</t>
  </si>
  <si>
    <t>Cambria Friesland</t>
  </si>
  <si>
    <t>Cassville</t>
  </si>
  <si>
    <t>Chequamegon</t>
  </si>
  <si>
    <t>Chilton</t>
  </si>
  <si>
    <t>KidVENCHR</t>
  </si>
  <si>
    <t>Clayton</t>
  </si>
  <si>
    <t>Clear Lake</t>
  </si>
  <si>
    <t>Coleman</t>
  </si>
  <si>
    <t>Columbus</t>
  </si>
  <si>
    <t>Cornell</t>
  </si>
  <si>
    <t>Crivitz</t>
  </si>
  <si>
    <t>Cuba City</t>
  </si>
  <si>
    <t>Cumberland</t>
  </si>
  <si>
    <t>Darlington</t>
  </si>
  <si>
    <t>Denmark</t>
  </si>
  <si>
    <t>Dodgeland</t>
  </si>
  <si>
    <t>Waterloo</t>
  </si>
  <si>
    <t>Dodgeville</t>
  </si>
  <si>
    <t>Dover</t>
  </si>
  <si>
    <t>North Cape</t>
  </si>
  <si>
    <t>Drummond</t>
  </si>
  <si>
    <t>Durand-Arkansaw</t>
  </si>
  <si>
    <t>Edgar</t>
  </si>
  <si>
    <t>CESA 9</t>
  </si>
  <si>
    <t>Eleva-Strum</t>
  </si>
  <si>
    <t>Elk Mound</t>
  </si>
  <si>
    <t>Elkhart Lake</t>
  </si>
  <si>
    <t>Ellsworth</t>
  </si>
  <si>
    <t>Erin</t>
  </si>
  <si>
    <t>Fall Creek</t>
  </si>
  <si>
    <t xml:space="preserve">Fall River </t>
  </si>
  <si>
    <t>Fennimore</t>
  </si>
  <si>
    <t>Florence County</t>
  </si>
  <si>
    <t>Frederic</t>
  </si>
  <si>
    <t>Gale-Ettrick-Trempealeau</t>
  </si>
  <si>
    <t>Gibraltar</t>
  </si>
  <si>
    <t>Gillett</t>
  </si>
  <si>
    <t>Gilman</t>
  </si>
  <si>
    <t>Gilmanton</t>
  </si>
  <si>
    <t>Grantsburg</t>
  </si>
  <si>
    <t>Green Lake</t>
  </si>
  <si>
    <t>Greenwood</t>
  </si>
  <si>
    <t>Clark Co</t>
  </si>
  <si>
    <t>Hartford Union High</t>
  </si>
  <si>
    <t>Hayward</t>
  </si>
  <si>
    <t>Herman Neosho Rubicon</t>
  </si>
  <si>
    <t>Highland</t>
  </si>
  <si>
    <t>Hilbert</t>
  </si>
  <si>
    <t>Hurley</t>
  </si>
  <si>
    <t>Iola-Scandinavia</t>
  </si>
  <si>
    <t>Iowa Grant</t>
  </si>
  <si>
    <t>Ithaca</t>
  </si>
  <si>
    <t>Juda</t>
  </si>
  <si>
    <t>Kickapoo</t>
  </si>
  <si>
    <t>Kiel</t>
  </si>
  <si>
    <t>Lake Holcombe</t>
  </si>
  <si>
    <t>Lancaster</t>
  </si>
  <si>
    <t>Lena</t>
  </si>
  <si>
    <t>Linn J6</t>
  </si>
  <si>
    <t>Linn J4</t>
  </si>
  <si>
    <t>Loyal</t>
  </si>
  <si>
    <t>Luck</t>
  </si>
  <si>
    <t>Maple</t>
  </si>
  <si>
    <t>Marathon</t>
  </si>
  <si>
    <t>Mauston</t>
  </si>
  <si>
    <t>Mayville</t>
  </si>
  <si>
    <t>Medford</t>
  </si>
  <si>
    <t>Highway 13</t>
  </si>
  <si>
    <t>Mellen</t>
  </si>
  <si>
    <t>Mercer</t>
  </si>
  <si>
    <t>Merrill</t>
  </si>
  <si>
    <t>Mineral Point</t>
  </si>
  <si>
    <t>Mishicot</t>
  </si>
  <si>
    <t>Mondovi</t>
  </si>
  <si>
    <t>Montello</t>
  </si>
  <si>
    <t>Monticello</t>
  </si>
  <si>
    <t>Mosinee</t>
  </si>
  <si>
    <t>Neillsville</t>
  </si>
  <si>
    <t>Nekoosa</t>
  </si>
  <si>
    <t>New Holstein</t>
  </si>
  <si>
    <t>New Lisbon</t>
  </si>
  <si>
    <t>North Crawford</t>
  </si>
  <si>
    <t>Northwood</t>
  </si>
  <si>
    <t>Norway J7</t>
  </si>
  <si>
    <t>Oconto Falls</t>
  </si>
  <si>
    <t>Oconto United</t>
  </si>
  <si>
    <t>Osseo-Fairchild</t>
  </si>
  <si>
    <t>Owen-Withee</t>
  </si>
  <si>
    <t>Pardeeville</t>
  </si>
  <si>
    <t>Parkview</t>
  </si>
  <si>
    <t>Pecatonica</t>
  </si>
  <si>
    <t>Pepin Area</t>
  </si>
  <si>
    <t>Phillips</t>
  </si>
  <si>
    <t>Pittsville</t>
  </si>
  <si>
    <t>Platteville</t>
  </si>
  <si>
    <t>Plum City</t>
  </si>
  <si>
    <t>Port Edwards</t>
  </si>
  <si>
    <t>Portage</t>
  </si>
  <si>
    <t>Potosi</t>
  </si>
  <si>
    <t>Poynette</t>
  </si>
  <si>
    <t>Prairie du Chien</t>
  </si>
  <si>
    <t>Prairie Farm</t>
  </si>
  <si>
    <t>Prentice</t>
  </si>
  <si>
    <t>Princeton</t>
  </si>
  <si>
    <t>Randolph</t>
  </si>
  <si>
    <t>Random Lake</t>
  </si>
  <si>
    <t>Reedsburg</t>
  </si>
  <si>
    <t>Reedsville</t>
  </si>
  <si>
    <t>Rhinelander</t>
  </si>
  <si>
    <t>Rib Lake</t>
  </si>
  <si>
    <t>Richland</t>
  </si>
  <si>
    <t>Rio</t>
  </si>
  <si>
    <t>River Ridge</t>
  </si>
  <si>
    <t>River Valley</t>
  </si>
  <si>
    <t>Riverdale</t>
  </si>
  <si>
    <t>Rosendale-Brandon</t>
  </si>
  <si>
    <t>Rosholt</t>
  </si>
  <si>
    <t>Seneca</t>
  </si>
  <si>
    <t>Sevastopol</t>
  </si>
  <si>
    <t>Shullsburg</t>
  </si>
  <si>
    <t>Siren</t>
  </si>
  <si>
    <t>Solon Springs</t>
  </si>
  <si>
    <t>South Shore</t>
  </si>
  <si>
    <t>Southern Door County</t>
  </si>
  <si>
    <t>Southwestern</t>
  </si>
  <si>
    <t>Sparta Area</t>
  </si>
  <si>
    <t>Spencer</t>
  </si>
  <si>
    <t>Spooner</t>
  </si>
  <si>
    <t>Spring Valley</t>
  </si>
  <si>
    <t>St. Croix Falls</t>
  </si>
  <si>
    <t>Stanley-Boyd</t>
  </si>
  <si>
    <t>Superior</t>
  </si>
  <si>
    <t>Suring</t>
  </si>
  <si>
    <t>Thorp</t>
  </si>
  <si>
    <t>Tomah Area</t>
  </si>
  <si>
    <t>Tomorrow River</t>
  </si>
  <si>
    <t>Tri-County</t>
  </si>
  <si>
    <t>Turtle Lake</t>
  </si>
  <si>
    <t>Union Grove</t>
  </si>
  <si>
    <t>Southeast</t>
  </si>
  <si>
    <t>Unity</t>
  </si>
  <si>
    <t>Valders</t>
  </si>
  <si>
    <t>Wabeno Area</t>
  </si>
  <si>
    <t>Washburn</t>
  </si>
  <si>
    <t>Waterford Union</t>
  </si>
  <si>
    <t>Waupun</t>
  </si>
  <si>
    <t>Wausaukee</t>
  </si>
  <si>
    <t>Wautoma</t>
  </si>
  <si>
    <t>Wauzeka</t>
  </si>
  <si>
    <t>Webster</t>
  </si>
  <si>
    <t>Weston</t>
  </si>
  <si>
    <t>Westosha</t>
  </si>
  <si>
    <t>White Lake</t>
  </si>
  <si>
    <t>Winter</t>
  </si>
  <si>
    <t>Wisconsin Dells</t>
  </si>
  <si>
    <r>
      <t xml:space="preserve">Grant reimbursement for </t>
    </r>
    <r>
      <rPr>
        <b/>
        <u/>
        <sz val="8"/>
        <color theme="1"/>
        <rFont val="Arial"/>
        <family val="2"/>
      </rPr>
      <t>teacher technology trainings</t>
    </r>
    <r>
      <rPr>
        <sz val="8"/>
        <color theme="1"/>
        <rFont val="Arial"/>
        <family val="2"/>
      </rPr>
      <t xml:space="preserve">
held in Wisconsin from</t>
    </r>
    <r>
      <rPr>
        <sz val="8"/>
        <rFont val="Arial"/>
        <family val="2"/>
      </rPr>
      <t xml:space="preserve"> July 1, 2017 – August 31, 2018.</t>
    </r>
  </si>
  <si>
    <t>Is facilitator/instructor employed by a school district?</t>
  </si>
  <si>
    <t>If "yes," which district?</t>
  </si>
  <si>
    <t>Western WI</t>
  </si>
  <si>
    <t>Granton</t>
  </si>
  <si>
    <t>Colby</t>
  </si>
  <si>
    <t>Colfax</t>
  </si>
  <si>
    <t>Shell Lake</t>
  </si>
  <si>
    <t>Wisconsin Heights</t>
  </si>
  <si>
    <t>CESA 2</t>
  </si>
  <si>
    <t>Clinton</t>
  </si>
  <si>
    <t>New Glarus</t>
  </si>
  <si>
    <t>Necedah</t>
  </si>
  <si>
    <t>Lac du Flambeau</t>
  </si>
  <si>
    <t>Tomahawk</t>
  </si>
  <si>
    <t>Elmwood</t>
  </si>
  <si>
    <t>What the Tech?</t>
  </si>
  <si>
    <t>Melrose-Mindoro</t>
  </si>
  <si>
    <t>Viroqua</t>
  </si>
  <si>
    <t>Menominee Indian</t>
  </si>
  <si>
    <t>Embarrass River Valley</t>
  </si>
  <si>
    <t>Bowler</t>
  </si>
  <si>
    <t>Gresham</t>
  </si>
  <si>
    <t>Tigerton</t>
  </si>
  <si>
    <t>Marion</t>
  </si>
  <si>
    <t>Wittenberg-Birnamwood</t>
  </si>
  <si>
    <t>Peshtigo</t>
  </si>
  <si>
    <t>Hartford Area</t>
  </si>
  <si>
    <t>Friess Lake</t>
  </si>
  <si>
    <t>Hillsboro</t>
  </si>
  <si>
    <t>Kickapoo Valley</t>
  </si>
  <si>
    <t>Norwalk-Ontario-Wilton</t>
  </si>
  <si>
    <t>New Auburn</t>
  </si>
  <si>
    <r>
      <rPr>
        <b/>
        <u/>
        <sz val="8"/>
        <rFont val="Arial"/>
        <family val="2"/>
      </rPr>
      <t>Attach documentation for each eligible expense.</t>
    </r>
    <r>
      <rPr>
        <sz val="8"/>
        <color theme="1"/>
        <rFont val="Arial"/>
        <family val="2"/>
      </rPr>
      <t xml:space="preserve">
(paid invoices, receipts, budget reports, etc.)</t>
    </r>
  </si>
  <si>
    <r>
      <t xml:space="preserve">Original Signature of </t>
    </r>
    <r>
      <rPr>
        <b/>
        <u/>
        <sz val="6.5"/>
        <color rgb="FFC00000"/>
        <rFont val="Arial"/>
        <family val="2"/>
      </rPr>
      <t>Consortium Fiscal Agent</t>
    </r>
  </si>
  <si>
    <t>Districts: Submit UNSIGNED form and documentation of expenses and receipts to Consortium Fiscal Agent.</t>
  </si>
  <si>
    <t xml:space="preserve">Consortium Fiscal Agent: 1) Verifiy documentation of expenses and receipts; 2) Sign form; 3) Submit form only to teach@wi.gov for reimbursement; </t>
  </si>
  <si>
    <t>and 4) Retain all grant documentation for at least 4 years beyond the grant period (August 31, 2022).</t>
  </si>
  <si>
    <t>fafa</t>
  </si>
  <si>
    <t>dfaf</t>
  </si>
  <si>
    <t>See instructions on bottom.</t>
  </si>
  <si>
    <t>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</si>
</sst>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sz val="8"/>
      <color rgb="FFC0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.5"/>
      <color theme="1"/>
      <name val="Arial"/>
      <family val="2"/>
    </font>
    <font>
      <sz val="7"/>
      <color theme="1"/>
      <name val="Arial"/>
      <family val="2"/>
    </font>
    <font>
      <sz val="11"/>
      <color rgb="FFC00000"/>
      <name val="Arial"/>
      <family val="2"/>
    </font>
    <font>
      <sz val="9"/>
      <color theme="1"/>
      <name val="Arial"/>
      <family val="2"/>
    </font>
    <font>
      <sz val="6"/>
      <color rgb="FFC00000"/>
      <name val="Arial"/>
      <family val="2"/>
    </font>
    <font>
      <sz val="10.5"/>
      <color theme="1"/>
      <name val="Arial"/>
      <family val="2"/>
    </font>
    <font>
      <b/>
      <sz val="9"/>
      <color theme="1"/>
      <name val="Calibri"/>
      <family val="2"/>
      <scheme val="minor"/>
    </font>
    <font>
      <sz val="8.5"/>
      <color theme="1"/>
      <name val="Arial"/>
      <family val="2"/>
    </font>
    <font>
      <b/>
      <sz val="7.5"/>
      <color rgb="FFC00000"/>
      <name val="Arial"/>
      <family val="2"/>
    </font>
    <font>
      <b/>
      <u/>
      <sz val="7.5"/>
      <color rgb="FFC00000"/>
      <name val="Arial"/>
      <family val="2"/>
    </font>
    <font>
      <b/>
      <i/>
      <sz val="7.5"/>
      <color rgb="FFC00000"/>
      <name val="Arial"/>
      <family val="2"/>
    </font>
    <font>
      <sz val="7.5"/>
      <color theme="1"/>
      <name val="Calibri"/>
      <family val="2"/>
      <scheme val="minor"/>
    </font>
    <font>
      <b/>
      <sz val="8"/>
      <color rgb="FFC00000"/>
      <name val="Arial"/>
      <family val="2"/>
    </font>
    <font>
      <sz val="11"/>
      <color theme="1"/>
      <name val="Brush Script MT"/>
      <family val="4"/>
    </font>
    <font>
      <sz val="6.5"/>
      <color rgb="FFC00000"/>
      <name val="Arial"/>
      <family val="2"/>
    </font>
    <font>
      <b/>
      <i/>
      <sz val="7"/>
      <color theme="1"/>
      <name val="Arial"/>
      <family val="2"/>
    </font>
    <font>
      <sz val="8"/>
      <name val="Segoe UI"/>
      <family val="2"/>
    </font>
    <font>
      <sz val="6"/>
      <color theme="1"/>
      <name val="Arial"/>
      <family val="2"/>
    </font>
    <font>
      <b/>
      <u/>
      <sz val="6.5"/>
      <color rgb="FFC00000"/>
      <name val="Arial"/>
      <family val="2"/>
    </font>
    <font>
      <b/>
      <sz val="10"/>
      <color rgb="FFC00000"/>
      <name val="Arial"/>
      <family val="2"/>
    </font>
    <font>
      <b/>
      <u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Dot">
        <color rgb="FFC00000"/>
      </left>
      <right/>
      <top style="dashDot">
        <color rgb="FFC00000"/>
      </top>
      <bottom/>
      <diagonal/>
    </border>
    <border>
      <left/>
      <right/>
      <top style="dashDot">
        <color rgb="FFC00000"/>
      </top>
      <bottom/>
      <diagonal/>
    </border>
    <border>
      <left/>
      <right style="dashDot">
        <color rgb="FFC00000"/>
      </right>
      <top style="dashDot">
        <color rgb="FFC00000"/>
      </top>
      <bottom/>
      <diagonal/>
    </border>
    <border>
      <left style="dashDot">
        <color rgb="FFC00000"/>
      </left>
      <right/>
      <top/>
      <bottom/>
      <diagonal/>
    </border>
    <border>
      <left/>
      <right style="dashDot">
        <color rgb="FFC00000"/>
      </right>
      <top/>
      <bottom/>
      <diagonal/>
    </border>
    <border>
      <left style="dashDot">
        <color rgb="FFC00000"/>
      </left>
      <right/>
      <top/>
      <bottom style="dashDot">
        <color rgb="FFC00000"/>
      </bottom>
      <diagonal/>
    </border>
    <border>
      <left/>
      <right/>
      <top/>
      <bottom style="dashDot">
        <color rgb="FFC00000"/>
      </bottom>
      <diagonal/>
    </border>
    <border>
      <left/>
      <right style="dashDot">
        <color rgb="FFC00000"/>
      </right>
      <top/>
      <bottom style="dashDot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2" borderId="0" xfId="0" applyFont="1" applyFill="1" applyBorder="1"/>
    <xf numFmtId="164" fontId="0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ont="1" applyFill="1"/>
    <xf numFmtId="0" fontId="0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/>
    <xf numFmtId="0" fontId="5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164" fontId="1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4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4" borderId="0" xfId="0" applyFont="1" applyFill="1" applyBorder="1"/>
    <xf numFmtId="0" fontId="0" fillId="0" borderId="0" xfId="0" applyBorder="1"/>
    <xf numFmtId="0" fontId="0" fillId="4" borderId="0" xfId="0" applyFill="1" applyBorder="1"/>
    <xf numFmtId="0" fontId="19" fillId="5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/>
    <xf numFmtId="0" fontId="20" fillId="0" borderId="0" xfId="0" applyFont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left" indent="6"/>
    </xf>
    <xf numFmtId="0" fontId="21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 vertical="top"/>
    </xf>
    <xf numFmtId="0" fontId="25" fillId="0" borderId="0" xfId="0" applyFont="1" applyAlignment="1" applyProtection="1">
      <alignment horizontal="left" indent="6"/>
    </xf>
    <xf numFmtId="0" fontId="25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 vertical="top"/>
    </xf>
    <xf numFmtId="0" fontId="26" fillId="0" borderId="0" xfId="0" applyFont="1" applyAlignment="1" applyProtection="1">
      <alignment horizontal="left" indent="6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 vertical="center" indent="6"/>
    </xf>
    <xf numFmtId="0" fontId="28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5" fillId="0" borderId="0" xfId="0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/>
    </xf>
    <xf numFmtId="0" fontId="21" fillId="0" borderId="11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 indent="1"/>
    </xf>
    <xf numFmtId="0" fontId="31" fillId="0" borderId="0" xfId="0" applyFont="1" applyAlignment="1" applyProtection="1">
      <alignment vertical="center"/>
    </xf>
    <xf numFmtId="0" fontId="34" fillId="0" borderId="0" xfId="0" applyFont="1" applyProtection="1"/>
    <xf numFmtId="0" fontId="20" fillId="0" borderId="0" xfId="0" applyFont="1" applyBorder="1" applyAlignment="1" applyProtection="1">
      <alignment horizontal="left"/>
    </xf>
    <xf numFmtId="0" fontId="36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indent="1"/>
    </xf>
    <xf numFmtId="0" fontId="36" fillId="0" borderId="0" xfId="0" applyFont="1" applyBorder="1" applyAlignment="1" applyProtection="1">
      <alignment horizontal="left" vertical="center"/>
    </xf>
    <xf numFmtId="0" fontId="28" fillId="0" borderId="0" xfId="0" applyFont="1" applyProtection="1"/>
    <xf numFmtId="0" fontId="30" fillId="0" borderId="0" xfId="0" applyFont="1" applyBorder="1" applyAlignment="1" applyProtection="1">
      <alignment horizontal="center"/>
    </xf>
    <xf numFmtId="0" fontId="30" fillId="0" borderId="0" xfId="0" applyFont="1" applyBorder="1" applyProtection="1"/>
    <xf numFmtId="0" fontId="30" fillId="0" borderId="0" xfId="0" applyFont="1" applyProtection="1"/>
    <xf numFmtId="0" fontId="30" fillId="0" borderId="0" xfId="0" applyFont="1" applyAlignment="1" applyProtection="1">
      <alignment horizontal="center"/>
    </xf>
    <xf numFmtId="0" fontId="30" fillId="0" borderId="0" xfId="0" applyFont="1" applyBorder="1" applyAlignment="1" applyProtection="1"/>
    <xf numFmtId="0" fontId="37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39" fillId="0" borderId="0" xfId="0" applyFont="1" applyProtection="1"/>
    <xf numFmtId="0" fontId="25" fillId="0" borderId="0" xfId="0" applyFont="1" applyProtection="1"/>
    <xf numFmtId="0" fontId="39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left" vertical="top"/>
    </xf>
    <xf numFmtId="0" fontId="37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/>
    </xf>
    <xf numFmtId="0" fontId="20" fillId="0" borderId="0" xfId="0" applyFont="1" applyBorder="1" applyProtection="1"/>
    <xf numFmtId="44" fontId="20" fillId="0" borderId="0" xfId="1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center" vertical="center"/>
    </xf>
    <xf numFmtId="44" fontId="20" fillId="0" borderId="0" xfId="1" applyFont="1" applyBorder="1" applyAlignment="1" applyProtection="1">
      <alignment horizontal="right" vertical="center"/>
    </xf>
    <xf numFmtId="0" fontId="22" fillId="0" borderId="0" xfId="0" applyFont="1" applyProtection="1"/>
    <xf numFmtId="0" fontId="22" fillId="0" borderId="0" xfId="0" applyFont="1" applyAlignment="1" applyProtection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Protection="1"/>
    <xf numFmtId="0" fontId="41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43" fillId="0" borderId="0" xfId="0" applyFont="1" applyProtection="1"/>
    <xf numFmtId="0" fontId="0" fillId="0" borderId="0" xfId="0" applyAlignment="1" applyProtection="1">
      <alignment horizontal="center"/>
    </xf>
    <xf numFmtId="0" fontId="21" fillId="0" borderId="0" xfId="0" applyFont="1" applyProtection="1"/>
    <xf numFmtId="0" fontId="0" fillId="0" borderId="0" xfId="0" applyBorder="1" applyAlignment="1" applyProtection="1"/>
    <xf numFmtId="44" fontId="30" fillId="0" borderId="0" xfId="1" applyFont="1" applyBorder="1" applyAlignment="1" applyProtection="1">
      <alignment horizontal="right"/>
    </xf>
    <xf numFmtId="0" fontId="30" fillId="0" borderId="0" xfId="0" applyFont="1" applyBorder="1" applyAlignment="1" applyProtection="1">
      <alignment horizontal="left" vertical="top"/>
    </xf>
    <xf numFmtId="0" fontId="48" fillId="0" borderId="27" xfId="0" applyFont="1" applyBorder="1" applyAlignment="1" applyProtection="1">
      <alignment horizontal="right" vertical="center" wrapText="1"/>
    </xf>
    <xf numFmtId="0" fontId="30" fillId="0" borderId="0" xfId="0" quotePrefix="1" applyFont="1" applyProtection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</xf>
    <xf numFmtId="44" fontId="20" fillId="0" borderId="13" xfId="1" applyFont="1" applyBorder="1" applyAlignment="1" applyProtection="1">
      <alignment horizontal="center"/>
      <protection locked="0"/>
    </xf>
    <xf numFmtId="44" fontId="20" fillId="0" borderId="15" xfId="1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9" fillId="0" borderId="27" xfId="0" applyFont="1" applyBorder="1" applyAlignment="1" applyProtection="1">
      <alignment horizontal="center"/>
    </xf>
    <xf numFmtId="0" fontId="50" fillId="0" borderId="28" xfId="0" applyFont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wrapText="1"/>
    </xf>
    <xf numFmtId="0" fontId="30" fillId="0" borderId="12" xfId="0" applyFont="1" applyBorder="1" applyAlignment="1" applyProtection="1">
      <alignment horizontal="center"/>
      <protection locked="0"/>
    </xf>
    <xf numFmtId="165" fontId="30" fillId="0" borderId="12" xfId="0" applyNumberFormat="1" applyFont="1" applyBorder="1" applyAlignment="1" applyProtection="1">
      <alignment horizontal="center"/>
      <protection locked="0"/>
    </xf>
    <xf numFmtId="44" fontId="30" fillId="0" borderId="16" xfId="1" applyFont="1" applyBorder="1" applyAlignment="1" applyProtection="1">
      <alignment horizontal="center"/>
    </xf>
    <xf numFmtId="44" fontId="30" fillId="0" borderId="17" xfId="1" applyFont="1" applyBorder="1" applyAlignment="1" applyProtection="1">
      <alignment horizontal="center"/>
    </xf>
    <xf numFmtId="44" fontId="30" fillId="0" borderId="18" xfId="1" applyFont="1" applyBorder="1" applyAlignment="1" applyProtection="1">
      <alignment horizontal="center"/>
    </xf>
    <xf numFmtId="44" fontId="20" fillId="0" borderId="13" xfId="1" applyFont="1" applyBorder="1" applyAlignment="1" applyProtection="1">
      <alignment horizontal="center"/>
    </xf>
    <xf numFmtId="44" fontId="20" fillId="0" borderId="15" xfId="1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/>
    <xf numFmtId="0" fontId="19" fillId="0" borderId="0" xfId="0" applyFont="1" applyAlignment="1"/>
    <xf numFmtId="0" fontId="37" fillId="0" borderId="0" xfId="0" applyFont="1" applyAlignment="1" applyProtection="1">
      <alignment horizontal="center" vertical="center"/>
    </xf>
    <xf numFmtId="14" fontId="22" fillId="0" borderId="12" xfId="0" applyNumberFormat="1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7" xfId="0" applyFont="1" applyBorder="1" applyAlignment="1" applyProtection="1">
      <alignment horizontal="left" vertical="center" wrapText="1"/>
    </xf>
    <xf numFmtId="0" fontId="22" fillId="0" borderId="8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left" vertical="center" wrapText="1"/>
    </xf>
    <xf numFmtId="0" fontId="30" fillId="0" borderId="12" xfId="0" applyFont="1" applyBorder="1" applyAlignment="1" applyProtection="1">
      <alignment horizontal="left"/>
      <protection locked="0"/>
    </xf>
    <xf numFmtId="0" fontId="30" fillId="0" borderId="12" xfId="0" applyFont="1" applyBorder="1" applyAlignment="1" applyProtection="1">
      <alignment horizontal="left" vertical="center"/>
    </xf>
    <xf numFmtId="0" fontId="30" fillId="0" borderId="12" xfId="0" applyFont="1" applyBorder="1" applyAlignment="1" applyProtection="1">
      <alignment horizontal="left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44" fontId="20" fillId="0" borderId="13" xfId="1" applyNumberFormat="1" applyFont="1" applyBorder="1" applyAlignment="1" applyProtection="1">
      <alignment horizontal="center"/>
    </xf>
    <xf numFmtId="44" fontId="20" fillId="0" borderId="15" xfId="1" applyNumberFormat="1" applyFont="1" applyBorder="1" applyAlignment="1" applyProtection="1">
      <alignment horizontal="center"/>
    </xf>
    <xf numFmtId="0" fontId="51" fillId="0" borderId="0" xfId="0" applyFont="1" applyAlignment="1" applyProtection="1">
      <alignment horizontal="left"/>
    </xf>
    <xf numFmtId="0" fontId="37" fillId="0" borderId="0" xfId="0" applyFont="1" applyAlignment="1" applyProtection="1">
      <alignment horizontal="left"/>
    </xf>
    <xf numFmtId="0" fontId="50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0" fontId="53" fillId="0" borderId="20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left" vertical="top" wrapText="1"/>
      <protection locked="0"/>
    </xf>
    <xf numFmtId="0" fontId="19" fillId="0" borderId="22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9" fillId="0" borderId="19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55" fillId="0" borderId="0" xfId="0" applyFont="1" applyAlignment="1" applyProtection="1">
      <alignment horizontal="right"/>
    </xf>
    <xf numFmtId="42" fontId="55" fillId="0" borderId="25" xfId="1" applyNumberFormat="1" applyFont="1" applyBorder="1" applyAlignment="1" applyProtection="1">
      <alignment horizontal="center"/>
      <protection hidden="1"/>
    </xf>
    <xf numFmtId="42" fontId="55" fillId="0" borderId="26" xfId="1" applyNumberFormat="1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left"/>
      <protection locked="0"/>
    </xf>
    <xf numFmtId="0" fontId="56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27477</xdr:colOff>
      <xdr:row>3</xdr:row>
      <xdr:rowOff>157529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20" r="13381"/>
        <a:stretch/>
      </xdr:blipFill>
      <xdr:spPr bwMode="auto">
        <a:xfrm>
          <a:off x="57150" y="95250"/>
          <a:ext cx="1075227" cy="51947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66</xdr:row>
          <xdr:rowOff>85725</xdr:rowOff>
        </xdr:from>
        <xdr:to>
          <xdr:col>13</xdr:col>
          <xdr:colOff>247650</xdr:colOff>
          <xdr:row>67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4492221C-5D69-4E3F-987A-21C4E05588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/TEACH/TEACH%20Grant%20Working%202016/Grant%20Award/Grant%20Agreements/triton%20budget%20rei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Finan Reimb Req"/>
    </sheetNames>
    <sheetDataSet>
      <sheetData sheetId="0" refreshError="1"/>
      <sheetData sheetId="1">
        <row r="65">
          <cell r="B65" t="str">
            <v>Algoma</v>
          </cell>
        </row>
        <row r="66">
          <cell r="B66" t="str">
            <v>Alma</v>
          </cell>
        </row>
        <row r="67">
          <cell r="B67" t="str">
            <v>Alma Center-Humbird-Merrillan</v>
          </cell>
        </row>
        <row r="68">
          <cell r="B68" t="str">
            <v>Amery</v>
          </cell>
        </row>
        <row r="69">
          <cell r="B69" t="str">
            <v>Appleton</v>
          </cell>
        </row>
        <row r="70">
          <cell r="B70" t="str">
            <v>Appleton</v>
          </cell>
        </row>
        <row r="71">
          <cell r="B71" t="str">
            <v>Ashland</v>
          </cell>
        </row>
        <row r="72">
          <cell r="B72" t="str">
            <v>Augusta</v>
          </cell>
        </row>
        <row r="73">
          <cell r="B73" t="str">
            <v>Barneveld</v>
          </cell>
        </row>
        <row r="74">
          <cell r="B74" t="str">
            <v>Barron</v>
          </cell>
        </row>
        <row r="75">
          <cell r="B75" t="str">
            <v>Beecher-Dunbar-Pembine</v>
          </cell>
        </row>
        <row r="76">
          <cell r="B76" t="str">
            <v>Belmont</v>
          </cell>
        </row>
        <row r="77">
          <cell r="B77" t="str">
            <v>Benton</v>
          </cell>
        </row>
        <row r="78">
          <cell r="B78" t="str">
            <v>Berlin</v>
          </cell>
        </row>
        <row r="79">
          <cell r="B79" t="str">
            <v>Birchwood</v>
          </cell>
        </row>
        <row r="80">
          <cell r="B80" t="str">
            <v>Black Hawk</v>
          </cell>
        </row>
        <row r="81">
          <cell r="B81" t="str">
            <v>Blair-Taylor</v>
          </cell>
        </row>
        <row r="82">
          <cell r="B82" t="str">
            <v>Bonduel</v>
          </cell>
        </row>
        <row r="83">
          <cell r="B83" t="str">
            <v>Boscobel</v>
          </cell>
        </row>
        <row r="84">
          <cell r="B84" t="str">
            <v>Brodhead</v>
          </cell>
        </row>
        <row r="85">
          <cell r="B85" t="str">
            <v>Butternut</v>
          </cell>
        </row>
        <row r="86">
          <cell r="B86" t="str">
            <v>Cadott Community</v>
          </cell>
        </row>
        <row r="87">
          <cell r="B87" t="str">
            <v>Cashton</v>
          </cell>
        </row>
        <row r="88">
          <cell r="B88" t="str">
            <v>Cassville</v>
          </cell>
        </row>
        <row r="89">
          <cell r="B89" t="str">
            <v>Chequamegon</v>
          </cell>
        </row>
        <row r="90">
          <cell r="B90" t="str">
            <v>Chilton</v>
          </cell>
        </row>
        <row r="91">
          <cell r="B91" t="str">
            <v>Clayton</v>
          </cell>
        </row>
        <row r="92">
          <cell r="B92" t="str">
            <v>Clear Lake</v>
          </cell>
        </row>
        <row r="93">
          <cell r="B93" t="str">
            <v>Cocharane-Fountain City</v>
          </cell>
        </row>
        <row r="94">
          <cell r="B94" t="str">
            <v>Coleman</v>
          </cell>
        </row>
        <row r="95">
          <cell r="B95" t="str">
            <v>Cornell</v>
          </cell>
        </row>
        <row r="96">
          <cell r="B96" t="str">
            <v>Crivitz</v>
          </cell>
        </row>
        <row r="97">
          <cell r="B97" t="str">
            <v>Cuba City</v>
          </cell>
        </row>
        <row r="98">
          <cell r="B98" t="str">
            <v>Cumberland</v>
          </cell>
        </row>
        <row r="99">
          <cell r="B99" t="str">
            <v>Darlington</v>
          </cell>
        </row>
        <row r="100">
          <cell r="B100" t="str">
            <v>Denmark</v>
          </cell>
        </row>
        <row r="101">
          <cell r="B101" t="str">
            <v>Dodgeland</v>
          </cell>
        </row>
        <row r="102">
          <cell r="B102" t="str">
            <v>Dodgeville</v>
          </cell>
        </row>
        <row r="103">
          <cell r="B103" t="str">
            <v>Drummond</v>
          </cell>
        </row>
        <row r="104">
          <cell r="B104" t="str">
            <v>Durand</v>
          </cell>
        </row>
        <row r="105">
          <cell r="B105" t="str">
            <v>Edgar</v>
          </cell>
        </row>
        <row r="106">
          <cell r="B106" t="str">
            <v>Elcho</v>
          </cell>
        </row>
        <row r="107">
          <cell r="B107" t="str">
            <v>Eleva-Strum</v>
          </cell>
        </row>
        <row r="108">
          <cell r="B108" t="str">
            <v>Elkhart Lake-Gienbeulah</v>
          </cell>
        </row>
        <row r="109">
          <cell r="B109" t="str">
            <v>Ellsworth</v>
          </cell>
        </row>
        <row r="110">
          <cell r="B110" t="str">
            <v>Elmwood</v>
          </cell>
        </row>
        <row r="111">
          <cell r="B111" t="str">
            <v>Erin</v>
          </cell>
        </row>
        <row r="112">
          <cell r="B112" t="str">
            <v>Fall Creek</v>
          </cell>
        </row>
        <row r="113">
          <cell r="B113" t="str">
            <v>Fennimore</v>
          </cell>
        </row>
        <row r="114">
          <cell r="B114" t="str">
            <v>Florence</v>
          </cell>
        </row>
        <row r="115">
          <cell r="B115" t="str">
            <v>Frederic</v>
          </cell>
        </row>
        <row r="116">
          <cell r="B116" t="str">
            <v>Gale-Ettrick-Trempealeau</v>
          </cell>
        </row>
        <row r="117">
          <cell r="B117" t="str">
            <v>Gilbraltar</v>
          </cell>
        </row>
        <row r="118">
          <cell r="B118" t="str">
            <v>Gillett</v>
          </cell>
        </row>
        <row r="119">
          <cell r="B119" t="str">
            <v>Gilman</v>
          </cell>
        </row>
        <row r="120">
          <cell r="B120" t="str">
            <v>Gilmanton</v>
          </cell>
        </row>
        <row r="121">
          <cell r="B121" t="str">
            <v>Glenwood</v>
          </cell>
        </row>
        <row r="122">
          <cell r="B122" t="str">
            <v>Grantsburg</v>
          </cell>
        </row>
        <row r="123">
          <cell r="B123" t="str">
            <v>Green Lake</v>
          </cell>
        </row>
        <row r="124">
          <cell r="B124" t="str">
            <v>Greenwood</v>
          </cell>
        </row>
        <row r="125">
          <cell r="B125" t="str">
            <v>Hartford Union</v>
          </cell>
        </row>
        <row r="126">
          <cell r="B126" t="str">
            <v>Hayward</v>
          </cell>
        </row>
        <row r="127">
          <cell r="B127" t="str">
            <v>Herman</v>
          </cell>
        </row>
        <row r="128">
          <cell r="B128" t="str">
            <v>Highland</v>
          </cell>
        </row>
        <row r="129">
          <cell r="B129" t="str">
            <v>Hilbert</v>
          </cell>
        </row>
        <row r="130">
          <cell r="B130" t="str">
            <v>Hurley</v>
          </cell>
        </row>
        <row r="131">
          <cell r="B131" t="str">
            <v>Hustisford</v>
          </cell>
        </row>
        <row r="132">
          <cell r="B132" t="str">
            <v>Independence</v>
          </cell>
        </row>
        <row r="133">
          <cell r="B133" t="str">
            <v>Iowa-Grant</v>
          </cell>
        </row>
        <row r="134">
          <cell r="B134" t="str">
            <v>Ithaca</v>
          </cell>
        </row>
        <row r="135">
          <cell r="B135" t="str">
            <v>Kewaunee</v>
          </cell>
        </row>
        <row r="136">
          <cell r="B136" t="str">
            <v>Kickapoo</v>
          </cell>
        </row>
        <row r="137">
          <cell r="B137" t="str">
            <v>Kiel</v>
          </cell>
        </row>
        <row r="138">
          <cell r="B138" t="str">
            <v>LaFarge</v>
          </cell>
        </row>
        <row r="139">
          <cell r="B139" t="str">
            <v>Lancaster</v>
          </cell>
        </row>
        <row r="140">
          <cell r="B140" t="str">
            <v>Lena</v>
          </cell>
        </row>
        <row r="141">
          <cell r="B141" t="str">
            <v>Loyal</v>
          </cell>
        </row>
        <row r="142">
          <cell r="B142" t="str">
            <v>Luck</v>
          </cell>
        </row>
        <row r="143">
          <cell r="B143" t="str">
            <v>Luxemburg-Casco</v>
          </cell>
        </row>
        <row r="144">
          <cell r="B144" t="str">
            <v>Madison</v>
          </cell>
        </row>
        <row r="145">
          <cell r="B145" t="str">
            <v>Manawa</v>
          </cell>
        </row>
        <row r="146">
          <cell r="B146" t="str">
            <v>Maple</v>
          </cell>
        </row>
        <row r="147">
          <cell r="B147" t="str">
            <v>Marathon</v>
          </cell>
        </row>
        <row r="148">
          <cell r="B148" t="str">
            <v>Markesan</v>
          </cell>
        </row>
        <row r="149">
          <cell r="B149" t="str">
            <v>Medford</v>
          </cell>
        </row>
        <row r="150">
          <cell r="B150" t="str">
            <v>Mellen</v>
          </cell>
        </row>
        <row r="151">
          <cell r="B151" t="str">
            <v>Milton</v>
          </cell>
        </row>
        <row r="152">
          <cell r="B152" t="str">
            <v>Mineral Point</v>
          </cell>
        </row>
        <row r="153">
          <cell r="B153" t="str">
            <v>Minocqua J1</v>
          </cell>
        </row>
        <row r="154">
          <cell r="B154" t="str">
            <v>Mishicot</v>
          </cell>
        </row>
        <row r="155">
          <cell r="B155" t="str">
            <v>Mondovi</v>
          </cell>
        </row>
        <row r="156">
          <cell r="B156" t="str">
            <v>Monticello</v>
          </cell>
        </row>
        <row r="157">
          <cell r="B157" t="str">
            <v>Mosinee</v>
          </cell>
        </row>
        <row r="158">
          <cell r="B158" t="str">
            <v>Mt. Horeb</v>
          </cell>
        </row>
        <row r="159">
          <cell r="B159" t="str">
            <v>Neillsville</v>
          </cell>
        </row>
        <row r="160">
          <cell r="B160" t="str">
            <v>Nekoosa</v>
          </cell>
        </row>
        <row r="161">
          <cell r="B161" t="str">
            <v>Neosho</v>
          </cell>
        </row>
        <row r="162">
          <cell r="B162" t="str">
            <v>New Holstein</v>
          </cell>
        </row>
        <row r="163">
          <cell r="B163" t="str">
            <v>Niagra</v>
          </cell>
        </row>
        <row r="164">
          <cell r="B164" t="str">
            <v>North Crawford</v>
          </cell>
        </row>
        <row r="165">
          <cell r="B165" t="str">
            <v>Northwood</v>
          </cell>
        </row>
        <row r="166">
          <cell r="B166" t="str">
            <v>Norwalk-Ontario-Wilton</v>
          </cell>
        </row>
        <row r="167">
          <cell r="B167" t="str">
            <v>Oconto</v>
          </cell>
        </row>
        <row r="168">
          <cell r="B168" t="str">
            <v>Online</v>
          </cell>
        </row>
        <row r="169">
          <cell r="B169" t="str">
            <v>Oregon</v>
          </cell>
        </row>
        <row r="170">
          <cell r="B170" t="str">
            <v>Orfordville</v>
          </cell>
        </row>
        <row r="171">
          <cell r="B171" t="str">
            <v>Oshkosh</v>
          </cell>
        </row>
        <row r="172">
          <cell r="B172" t="str">
            <v>Osseo-Fairchild</v>
          </cell>
        </row>
        <row r="173">
          <cell r="B173" t="str">
            <v>Owen-Withee</v>
          </cell>
        </row>
        <row r="174">
          <cell r="B174" t="str">
            <v>Pardeeville</v>
          </cell>
        </row>
        <row r="175">
          <cell r="B175" t="str">
            <v>Pecatonica</v>
          </cell>
        </row>
        <row r="176">
          <cell r="B176" t="str">
            <v>Pepin</v>
          </cell>
        </row>
        <row r="177">
          <cell r="B177" t="str">
            <v>Phelps</v>
          </cell>
        </row>
        <row r="178">
          <cell r="B178" t="str">
            <v>Phillips</v>
          </cell>
        </row>
        <row r="179">
          <cell r="B179" t="str">
            <v>Platteville</v>
          </cell>
        </row>
        <row r="180">
          <cell r="B180" t="str">
            <v>Plum City</v>
          </cell>
        </row>
        <row r="181">
          <cell r="B181" t="str">
            <v>Portage</v>
          </cell>
        </row>
        <row r="182">
          <cell r="B182" t="str">
            <v>Potosi</v>
          </cell>
        </row>
        <row r="183">
          <cell r="B183" t="str">
            <v>Poynette</v>
          </cell>
        </row>
        <row r="184">
          <cell r="B184" t="str">
            <v>Prairie du Chien</v>
          </cell>
        </row>
        <row r="185">
          <cell r="B185" t="str">
            <v>Prairie Farm</v>
          </cell>
        </row>
        <row r="186">
          <cell r="B186" t="str">
            <v>Prentice</v>
          </cell>
        </row>
        <row r="187">
          <cell r="B187" t="str">
            <v>Random Lake</v>
          </cell>
        </row>
        <row r="188">
          <cell r="B188" t="str">
            <v>Reedsville</v>
          </cell>
        </row>
        <row r="189">
          <cell r="B189" t="str">
            <v>Rhinelander</v>
          </cell>
        </row>
        <row r="190">
          <cell r="B190" t="str">
            <v>Rib Lake</v>
          </cell>
        </row>
        <row r="191">
          <cell r="B191" t="str">
            <v>Rice Lake</v>
          </cell>
        </row>
        <row r="192">
          <cell r="B192" t="str">
            <v>Richland</v>
          </cell>
        </row>
        <row r="193">
          <cell r="B193" t="str">
            <v>River Ridge</v>
          </cell>
        </row>
        <row r="194">
          <cell r="B194" t="str">
            <v>River Valley</v>
          </cell>
        </row>
        <row r="195">
          <cell r="B195" t="str">
            <v>Riverdale</v>
          </cell>
        </row>
        <row r="196">
          <cell r="B196" t="str">
            <v>Royall</v>
          </cell>
        </row>
        <row r="197">
          <cell r="B197" t="str">
            <v>Rubicon</v>
          </cell>
        </row>
        <row r="198">
          <cell r="B198" t="str">
            <v>Seneca</v>
          </cell>
        </row>
        <row r="199">
          <cell r="B199" t="str">
            <v>Sevastopol</v>
          </cell>
        </row>
        <row r="200">
          <cell r="B200" t="str">
            <v>Shell Lake</v>
          </cell>
        </row>
        <row r="201">
          <cell r="B201" t="str">
            <v>Shiocton</v>
          </cell>
        </row>
        <row r="202">
          <cell r="B202" t="str">
            <v>Shullsburg</v>
          </cell>
        </row>
        <row r="203">
          <cell r="B203" t="str">
            <v>Siren</v>
          </cell>
        </row>
        <row r="204">
          <cell r="B204" t="str">
            <v>Slinger</v>
          </cell>
        </row>
        <row r="205">
          <cell r="B205" t="str">
            <v>Solon Springs</v>
          </cell>
        </row>
        <row r="206">
          <cell r="B206" t="str">
            <v>South Shore</v>
          </cell>
        </row>
        <row r="207">
          <cell r="B207" t="str">
            <v>Southern Door County</v>
          </cell>
        </row>
        <row r="208">
          <cell r="B208" t="str">
            <v>Southwestern Wisconsin</v>
          </cell>
        </row>
        <row r="209">
          <cell r="B209" t="str">
            <v>Sparta</v>
          </cell>
        </row>
        <row r="210">
          <cell r="B210" t="str">
            <v>Spencer</v>
          </cell>
        </row>
        <row r="211">
          <cell r="B211" t="str">
            <v>Spooner</v>
          </cell>
        </row>
        <row r="212">
          <cell r="B212" t="str">
            <v>Spring Valley</v>
          </cell>
        </row>
        <row r="213">
          <cell r="B213" t="str">
            <v>St. Croix</v>
          </cell>
        </row>
        <row r="214">
          <cell r="B214" t="str">
            <v>Stanley-Boyd</v>
          </cell>
        </row>
        <row r="215">
          <cell r="B215" t="str">
            <v>Stevens Point</v>
          </cell>
        </row>
        <row r="216">
          <cell r="B216" t="str">
            <v>Stoughton</v>
          </cell>
        </row>
        <row r="217">
          <cell r="B217" t="str">
            <v>Stratford</v>
          </cell>
        </row>
        <row r="218">
          <cell r="B218" t="str">
            <v>Sun Prairie</v>
          </cell>
        </row>
        <row r="219">
          <cell r="B219" t="str">
            <v>Superior</v>
          </cell>
        </row>
        <row r="220">
          <cell r="B220" t="str">
            <v>Suring</v>
          </cell>
        </row>
        <row r="221">
          <cell r="B221" t="str">
            <v>Three Lakes</v>
          </cell>
        </row>
        <row r="222">
          <cell r="B222" t="str">
            <v>Tomah</v>
          </cell>
        </row>
        <row r="223">
          <cell r="B223" t="str">
            <v>Tomahawk</v>
          </cell>
        </row>
        <row r="224">
          <cell r="B224" t="str">
            <v>Turtle Lake</v>
          </cell>
        </row>
        <row r="225">
          <cell r="B225" t="str">
            <v>Union Grove</v>
          </cell>
        </row>
        <row r="226">
          <cell r="B226" t="str">
            <v>Unity</v>
          </cell>
        </row>
        <row r="227">
          <cell r="B227" t="str">
            <v>Valders</v>
          </cell>
        </row>
        <row r="228">
          <cell r="B228" t="str">
            <v>Viroqua</v>
          </cell>
        </row>
        <row r="229">
          <cell r="B229" t="str">
            <v>Wabeno</v>
          </cell>
        </row>
        <row r="230">
          <cell r="B230" t="str">
            <v>Washburn</v>
          </cell>
        </row>
        <row r="231">
          <cell r="B231" t="str">
            <v>Waterford</v>
          </cell>
        </row>
        <row r="232">
          <cell r="B232" t="str">
            <v>Waterloo</v>
          </cell>
        </row>
        <row r="233">
          <cell r="B233" t="str">
            <v>Waukesha</v>
          </cell>
        </row>
        <row r="234">
          <cell r="B234" t="str">
            <v>Waupun</v>
          </cell>
        </row>
        <row r="235">
          <cell r="B235" t="str">
            <v>Wausaukee</v>
          </cell>
        </row>
        <row r="236">
          <cell r="B236" t="str">
            <v>Wautoma</v>
          </cell>
        </row>
        <row r="237">
          <cell r="B237" t="str">
            <v>Wauzeka-Steuben</v>
          </cell>
        </row>
        <row r="238">
          <cell r="B238" t="str">
            <v>Webster</v>
          </cell>
        </row>
        <row r="239">
          <cell r="B239" t="str">
            <v>Westby Area</v>
          </cell>
        </row>
        <row r="240">
          <cell r="B240" t="str">
            <v>Weston</v>
          </cell>
        </row>
        <row r="241">
          <cell r="B241" t="str">
            <v>Wetosha</v>
          </cell>
        </row>
        <row r="242">
          <cell r="B242" t="str">
            <v>Weyauwega-Fremont</v>
          </cell>
        </row>
        <row r="243">
          <cell r="B243" t="str">
            <v>Whitewater</v>
          </cell>
        </row>
        <row r="244">
          <cell r="B244" t="str">
            <v>WI Dells</v>
          </cell>
        </row>
        <row r="245">
          <cell r="B245" t="str">
            <v>WI Dells</v>
          </cell>
        </row>
        <row r="246">
          <cell r="B246" t="str">
            <v>Winneconne</v>
          </cell>
        </row>
        <row r="247">
          <cell r="B247" t="str">
            <v>Winter</v>
          </cell>
        </row>
        <row r="248">
          <cell r="B248" t="str">
            <v>Wonewoc-Center</v>
          </cell>
        </row>
        <row r="249">
          <cell r="B249" t="str">
            <v>Woodruff J1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  <pageSetUpPr fitToPage="1"/>
  </sheetPr>
  <dimension ref="A1:Y79"/>
  <sheetViews>
    <sheetView workbookViewId="0">
      <selection activeCell="F21" sqref="F21"/>
    </sheetView>
  </sheetViews>
  <sheetFormatPr defaultRowHeight="15" x14ac:dyDescent="0.25"/>
  <cols>
    <col min="1" max="1" width="17.28515625" style="93" customWidth="1"/>
    <col min="2" max="2" width="20.42578125" style="93" hidden="1" customWidth="1"/>
    <col min="3" max="3" width="5.42578125" style="94" hidden="1" customWidth="1"/>
    <col min="4" max="4" width="38" style="93" customWidth="1"/>
    <col min="5" max="5" width="13.7109375" style="93" customWidth="1"/>
    <col min="6" max="6" width="16.5703125" style="95" customWidth="1"/>
    <col min="7" max="7" width="11.7109375" style="94" customWidth="1"/>
    <col min="8" max="9" width="10.28515625" style="94" hidden="1" customWidth="1"/>
    <col min="10" max="11" width="12.5703125" style="93" hidden="1" customWidth="1"/>
    <col min="12" max="13" width="12.5703125" style="93" customWidth="1"/>
    <col min="14" max="14" width="17.7109375" style="93" customWidth="1"/>
    <col min="15" max="15" width="12.5703125" style="93" customWidth="1"/>
    <col min="16" max="16" width="12.5703125" hidden="1" customWidth="1"/>
    <col min="17" max="17" width="12.5703125" customWidth="1"/>
    <col min="18" max="18" width="12.5703125" hidden="1" customWidth="1"/>
    <col min="19" max="19" width="9.140625" style="96" hidden="1" customWidth="1"/>
    <col min="20" max="20" width="9.140625" customWidth="1"/>
  </cols>
  <sheetData>
    <row r="1" spans="1:25" s="5" customFormat="1" x14ac:dyDescent="0.25">
      <c r="A1" s="1"/>
      <c r="B1" s="1"/>
      <c r="C1" s="166"/>
      <c r="D1" s="1"/>
      <c r="E1" s="1"/>
      <c r="F1" s="1"/>
      <c r="G1" s="166"/>
      <c r="H1" s="166"/>
      <c r="I1" s="166"/>
      <c r="J1" s="166"/>
      <c r="K1" s="166"/>
      <c r="L1" s="166"/>
      <c r="M1" s="166"/>
      <c r="N1" s="167"/>
      <c r="O1" s="166"/>
      <c r="P1" s="3" t="s">
        <v>3</v>
      </c>
      <c r="Q1" s="3"/>
      <c r="R1" s="3" t="s">
        <v>2</v>
      </c>
      <c r="S1" s="4"/>
    </row>
    <row r="2" spans="1:25" s="14" customFormat="1" x14ac:dyDescent="0.25">
      <c r="A2" s="6"/>
      <c r="B2" s="6"/>
      <c r="C2" s="7"/>
      <c r="D2" s="6"/>
      <c r="E2" s="6"/>
      <c r="F2" s="8"/>
      <c r="G2" s="7"/>
      <c r="H2" s="9"/>
      <c r="I2" s="9"/>
      <c r="J2" s="9"/>
      <c r="K2" s="9"/>
      <c r="L2" s="163"/>
      <c r="M2" s="163"/>
      <c r="N2" s="163"/>
      <c r="O2" s="163"/>
      <c r="P2" s="10"/>
      <c r="Q2" s="11"/>
      <c r="R2" s="11"/>
      <c r="S2" s="12"/>
      <c r="T2" s="13"/>
    </row>
    <row r="3" spans="1:25" s="19" customFormat="1" x14ac:dyDescent="0.25">
      <c r="A3" s="6"/>
      <c r="B3" s="6"/>
      <c r="C3" s="7"/>
      <c r="D3" s="6"/>
      <c r="E3" s="6"/>
      <c r="F3" s="8"/>
      <c r="G3" s="7"/>
      <c r="H3" s="9"/>
      <c r="I3" s="9"/>
      <c r="J3" s="9"/>
      <c r="K3" s="9"/>
      <c r="L3" s="163"/>
      <c r="M3" s="163"/>
      <c r="N3" s="163"/>
      <c r="O3" s="163"/>
      <c r="P3" s="17"/>
      <c r="Q3" s="16"/>
      <c r="R3" s="16"/>
      <c r="S3" s="18"/>
      <c r="T3" s="15"/>
    </row>
    <row r="4" spans="1:25" s="19" customFormat="1" x14ac:dyDescent="0.25">
      <c r="A4" s="6"/>
      <c r="B4" s="6"/>
      <c r="C4" s="7"/>
      <c r="D4" s="6"/>
      <c r="E4" s="6"/>
      <c r="F4" s="20"/>
      <c r="G4" s="7"/>
      <c r="H4" s="9"/>
      <c r="I4" s="9"/>
      <c r="J4" s="9"/>
      <c r="K4" s="9"/>
      <c r="L4" s="163"/>
      <c r="M4" s="163"/>
      <c r="N4" s="163"/>
      <c r="O4" s="163"/>
      <c r="P4" s="17"/>
      <c r="Q4" s="16"/>
      <c r="R4" s="16"/>
      <c r="S4" s="18"/>
      <c r="T4" s="15"/>
    </row>
    <row r="5" spans="1:25" s="14" customFormat="1" x14ac:dyDescent="0.25">
      <c r="A5" s="6"/>
      <c r="B5" s="6"/>
      <c r="C5" s="7"/>
      <c r="D5" s="6"/>
      <c r="E5" s="6"/>
      <c r="F5" s="20"/>
      <c r="G5" s="7"/>
      <c r="H5" s="21"/>
      <c r="I5" s="21"/>
      <c r="J5" s="21"/>
      <c r="K5" s="21"/>
      <c r="L5" s="164"/>
      <c r="M5" s="164"/>
      <c r="N5" s="164"/>
      <c r="O5" s="164"/>
      <c r="P5" s="22">
        <v>15000</v>
      </c>
      <c r="Q5" s="11"/>
      <c r="R5" s="11"/>
      <c r="S5" s="12"/>
      <c r="T5" s="13"/>
    </row>
    <row r="6" spans="1:25" s="14" customFormat="1" x14ac:dyDescent="0.25">
      <c r="A6" s="6"/>
      <c r="B6" s="6"/>
      <c r="C6" s="7"/>
      <c r="D6" s="6"/>
      <c r="E6" s="6"/>
      <c r="F6" s="8"/>
      <c r="G6" s="7"/>
      <c r="H6" s="9"/>
      <c r="I6" s="9"/>
      <c r="J6" s="9"/>
      <c r="K6" s="9"/>
      <c r="L6" s="163"/>
      <c r="M6" s="163"/>
      <c r="N6" s="163"/>
      <c r="O6" s="163"/>
      <c r="P6" s="23"/>
      <c r="Q6" s="11"/>
      <c r="R6" s="11"/>
      <c r="S6" s="12"/>
      <c r="T6" s="13"/>
    </row>
    <row r="7" spans="1:25" s="19" customFormat="1" x14ac:dyDescent="0.25">
      <c r="A7" s="6"/>
      <c r="B7" s="6"/>
      <c r="C7" s="7"/>
      <c r="D7" s="20"/>
      <c r="E7" s="20"/>
      <c r="F7" s="8"/>
      <c r="G7" s="7"/>
      <c r="H7" s="9"/>
      <c r="I7" s="9"/>
      <c r="J7" s="9"/>
      <c r="K7" s="9"/>
      <c r="L7" s="163"/>
      <c r="M7" s="163"/>
      <c r="N7" s="163"/>
      <c r="O7" s="163"/>
      <c r="P7" s="24"/>
      <c r="Q7" s="16"/>
      <c r="R7" s="16"/>
      <c r="S7" s="18"/>
      <c r="T7" s="15"/>
    </row>
    <row r="8" spans="1:25" s="14" customFormat="1" x14ac:dyDescent="0.25">
      <c r="A8" s="6"/>
      <c r="B8" s="6"/>
      <c r="C8" s="7"/>
      <c r="D8" s="6"/>
      <c r="E8" s="6"/>
      <c r="F8" s="8"/>
      <c r="G8" s="25"/>
      <c r="H8" s="9"/>
      <c r="I8" s="9"/>
      <c r="J8" s="9"/>
      <c r="K8" s="9"/>
      <c r="L8" s="163"/>
      <c r="M8" s="163"/>
      <c r="N8" s="163"/>
      <c r="O8" s="163"/>
      <c r="P8" s="23"/>
      <c r="Q8" s="11"/>
      <c r="R8" s="11"/>
      <c r="S8" s="12"/>
      <c r="T8" s="13"/>
    </row>
    <row r="9" spans="1:25" s="29" customFormat="1" x14ac:dyDescent="0.25">
      <c r="A9" s="26"/>
      <c r="B9" s="26"/>
      <c r="C9" s="27"/>
      <c r="D9" s="26"/>
      <c r="E9" s="26"/>
      <c r="F9" s="28"/>
      <c r="G9" s="27"/>
      <c r="H9" s="21"/>
      <c r="I9" s="21"/>
      <c r="J9" s="21"/>
      <c r="K9" s="21"/>
      <c r="L9" s="164"/>
      <c r="M9" s="164"/>
      <c r="N9" s="164"/>
      <c r="O9" s="164"/>
      <c r="P9" s="22">
        <v>7500</v>
      </c>
      <c r="Q9" s="11"/>
      <c r="R9" s="11"/>
      <c r="S9" s="12"/>
      <c r="T9" s="13"/>
      <c r="U9" s="14"/>
      <c r="V9" s="14"/>
      <c r="W9" s="14"/>
    </row>
    <row r="10" spans="1:25" s="29" customFormat="1" x14ac:dyDescent="0.25">
      <c r="A10" s="6"/>
      <c r="B10" s="6"/>
      <c r="C10" s="7"/>
      <c r="D10" s="6"/>
      <c r="E10" s="6"/>
      <c r="F10" s="6"/>
      <c r="G10" s="7"/>
      <c r="H10" s="9"/>
      <c r="I10" s="9"/>
      <c r="J10" s="9"/>
      <c r="K10" s="9"/>
      <c r="L10" s="163"/>
      <c r="M10" s="163"/>
      <c r="N10" s="163"/>
      <c r="O10" s="163"/>
      <c r="P10" s="22"/>
      <c r="Q10" s="11"/>
      <c r="R10" s="11"/>
      <c r="S10" s="12"/>
      <c r="T10" s="13"/>
      <c r="U10" s="14"/>
      <c r="V10" s="14"/>
      <c r="W10" s="14"/>
      <c r="X10" s="14"/>
      <c r="Y10" s="14"/>
    </row>
    <row r="11" spans="1:25" s="14" customFormat="1" x14ac:dyDescent="0.25">
      <c r="A11" s="6"/>
      <c r="B11" s="6"/>
      <c r="C11" s="7"/>
      <c r="D11" s="6"/>
      <c r="E11" s="6"/>
      <c r="F11" s="20"/>
      <c r="G11" s="7"/>
      <c r="H11" s="9"/>
      <c r="I11" s="9"/>
      <c r="J11" s="9"/>
      <c r="K11" s="9"/>
      <c r="L11" s="163"/>
      <c r="M11" s="163"/>
      <c r="N11" s="163"/>
      <c r="O11" s="163"/>
      <c r="P11" s="22"/>
      <c r="Q11" s="11"/>
      <c r="R11" s="11"/>
      <c r="S11" s="12"/>
      <c r="T11" s="13"/>
    </row>
    <row r="12" spans="1:25" s="19" customFormat="1" x14ac:dyDescent="0.25">
      <c r="A12" s="6"/>
      <c r="B12" s="6"/>
      <c r="C12" s="7"/>
      <c r="D12" s="6"/>
      <c r="E12" s="6"/>
      <c r="F12" s="8"/>
      <c r="G12" s="7"/>
      <c r="H12" s="9"/>
      <c r="I12" s="9"/>
      <c r="J12" s="9"/>
      <c r="K12" s="9"/>
      <c r="L12" s="163"/>
      <c r="M12" s="163"/>
      <c r="N12" s="163"/>
      <c r="O12" s="163"/>
      <c r="P12" s="22"/>
      <c r="Q12" s="16"/>
      <c r="R12" s="16"/>
      <c r="S12" s="18"/>
      <c r="T12" s="15"/>
    </row>
    <row r="13" spans="1:25" s="14" customFormat="1" x14ac:dyDescent="0.25">
      <c r="A13" s="6"/>
      <c r="B13" s="6"/>
      <c r="C13" s="7"/>
      <c r="D13" s="6"/>
      <c r="E13" s="6"/>
      <c r="F13" s="8"/>
      <c r="G13" s="7"/>
      <c r="H13" s="9"/>
      <c r="I13" s="9"/>
      <c r="J13" s="9"/>
      <c r="K13" s="9"/>
      <c r="L13" s="163"/>
      <c r="M13" s="163"/>
      <c r="N13" s="163"/>
      <c r="O13" s="163"/>
      <c r="P13" s="22"/>
      <c r="Q13" s="11"/>
      <c r="R13" s="11"/>
      <c r="S13" s="30"/>
      <c r="T13" s="13"/>
    </row>
    <row r="14" spans="1:25" s="14" customFormat="1" x14ac:dyDescent="0.25">
      <c r="A14" s="6"/>
      <c r="B14" s="6"/>
      <c r="C14" s="7"/>
      <c r="D14" s="6"/>
      <c r="E14" s="6"/>
      <c r="F14" s="20"/>
      <c r="G14" s="7"/>
      <c r="H14" s="21"/>
      <c r="I14" s="21"/>
      <c r="J14" s="21"/>
      <c r="K14" s="21"/>
      <c r="L14" s="164"/>
      <c r="M14" s="164"/>
      <c r="N14" s="164"/>
      <c r="O14" s="164"/>
      <c r="P14" s="22">
        <v>7500</v>
      </c>
      <c r="Q14" s="11"/>
      <c r="R14" s="11"/>
      <c r="S14" s="31"/>
      <c r="T14" s="13"/>
    </row>
    <row r="15" spans="1:25" s="19" customFormat="1" x14ac:dyDescent="0.25">
      <c r="A15" s="6"/>
      <c r="B15" s="6"/>
      <c r="C15" s="7"/>
      <c r="D15" s="6"/>
      <c r="E15" s="6"/>
      <c r="F15" s="8"/>
      <c r="G15" s="7"/>
      <c r="H15" s="9"/>
      <c r="I15" s="9"/>
      <c r="J15" s="9"/>
      <c r="K15" s="9"/>
      <c r="L15" s="163"/>
      <c r="M15" s="163"/>
      <c r="N15" s="163"/>
      <c r="O15" s="163"/>
      <c r="P15" s="22"/>
      <c r="Q15" s="16"/>
      <c r="R15" s="16"/>
      <c r="S15" s="18"/>
      <c r="T15" s="15"/>
    </row>
    <row r="16" spans="1:25" s="38" customFormat="1" x14ac:dyDescent="0.25">
      <c r="A16" s="6"/>
      <c r="B16" s="32"/>
      <c r="C16" s="33"/>
      <c r="D16" s="32"/>
      <c r="E16" s="32"/>
      <c r="F16" s="34"/>
      <c r="G16" s="33"/>
      <c r="H16" s="35"/>
      <c r="I16" s="35"/>
      <c r="J16" s="35"/>
      <c r="K16" s="35"/>
      <c r="L16" s="163"/>
      <c r="M16" s="163"/>
      <c r="N16" s="163"/>
      <c r="O16" s="163"/>
      <c r="P16" s="22"/>
      <c r="Q16" s="35"/>
      <c r="R16" s="35"/>
      <c r="S16" s="36"/>
      <c r="T16" s="32"/>
      <c r="U16" s="37"/>
      <c r="V16" s="37"/>
      <c r="W16" s="37"/>
      <c r="X16" s="37"/>
      <c r="Y16" s="37"/>
    </row>
    <row r="17" spans="1:25" s="38" customFormat="1" x14ac:dyDescent="0.25">
      <c r="A17" s="6"/>
      <c r="B17" s="32"/>
      <c r="C17" s="33"/>
      <c r="D17" s="32"/>
      <c r="E17" s="32"/>
      <c r="F17" s="39"/>
      <c r="G17" s="33"/>
      <c r="H17" s="35"/>
      <c r="I17" s="35"/>
      <c r="J17" s="35"/>
      <c r="K17" s="35"/>
      <c r="L17" s="163"/>
      <c r="M17" s="163"/>
      <c r="N17" s="163"/>
      <c r="O17" s="163"/>
      <c r="P17" s="22"/>
      <c r="Q17" s="35"/>
      <c r="R17" s="35"/>
      <c r="S17" s="36"/>
      <c r="T17" s="32"/>
      <c r="U17" s="37"/>
      <c r="V17" s="37"/>
      <c r="W17" s="37"/>
      <c r="X17" s="37"/>
      <c r="Y17" s="37"/>
    </row>
    <row r="18" spans="1:25" s="38" customFormat="1" x14ac:dyDescent="0.25">
      <c r="A18" s="40"/>
      <c r="B18" s="32"/>
      <c r="C18" s="33"/>
      <c r="D18" s="32"/>
      <c r="E18" s="32"/>
      <c r="F18" s="39"/>
      <c r="G18" s="33"/>
      <c r="H18" s="41"/>
      <c r="I18" s="41"/>
      <c r="J18" s="41"/>
      <c r="K18" s="41"/>
      <c r="L18" s="164"/>
      <c r="M18" s="164"/>
      <c r="N18" s="164"/>
      <c r="O18" s="164"/>
      <c r="P18" s="22">
        <v>12000</v>
      </c>
      <c r="Q18" s="35"/>
      <c r="R18" s="35"/>
      <c r="S18" s="36"/>
      <c r="T18" s="32"/>
      <c r="U18" s="37"/>
      <c r="V18" s="37"/>
      <c r="W18" s="37"/>
      <c r="X18" s="37"/>
      <c r="Y18" s="37"/>
    </row>
    <row r="19" spans="1:25" s="38" customFormat="1" x14ac:dyDescent="0.25">
      <c r="A19" s="40"/>
      <c r="B19" s="32"/>
      <c r="C19" s="33"/>
      <c r="D19" s="32"/>
      <c r="E19" s="32"/>
      <c r="F19" s="39"/>
      <c r="G19" s="33"/>
      <c r="H19" s="35"/>
      <c r="I19" s="35"/>
      <c r="J19" s="35"/>
      <c r="K19" s="35"/>
      <c r="L19" s="165"/>
      <c r="M19" s="165"/>
      <c r="N19" s="165"/>
      <c r="O19" s="165"/>
      <c r="P19" s="22"/>
      <c r="Q19" s="35"/>
      <c r="R19" s="35"/>
      <c r="S19" s="36"/>
      <c r="T19" s="32"/>
      <c r="U19" s="37"/>
      <c r="V19" s="37"/>
      <c r="W19" s="37"/>
      <c r="X19" s="37"/>
      <c r="Y19" s="37"/>
    </row>
    <row r="20" spans="1:25" s="14" customFormat="1" ht="16.5" thickBot="1" x14ac:dyDescent="0.3">
      <c r="A20" s="6"/>
      <c r="B20" s="32"/>
      <c r="C20" s="33"/>
      <c r="D20" s="32"/>
      <c r="E20" s="32"/>
      <c r="F20" s="39"/>
      <c r="G20" s="33"/>
      <c r="H20" s="168"/>
      <c r="I20" s="168"/>
      <c r="J20" s="168"/>
      <c r="K20" s="168"/>
      <c r="L20" s="169"/>
      <c r="M20" s="169"/>
      <c r="N20" s="169"/>
      <c r="O20" s="169"/>
      <c r="P20" s="42">
        <f>P18+P14+P9+P5</f>
        <v>42000</v>
      </c>
      <c r="Q20" s="43"/>
      <c r="R20" s="43"/>
      <c r="S20" s="44"/>
      <c r="T20" s="45"/>
      <c r="U20" s="46"/>
      <c r="V20" s="46"/>
      <c r="W20" s="46"/>
      <c r="X20" s="46"/>
      <c r="Y20" s="46"/>
    </row>
    <row r="21" spans="1:25" s="53" customFormat="1" ht="16.5" thickTop="1" thickBot="1" x14ac:dyDescent="0.3">
      <c r="A21" s="47"/>
      <c r="B21" s="47"/>
      <c r="C21" s="48"/>
      <c r="D21" s="47"/>
      <c r="E21" s="47"/>
      <c r="F21" s="49"/>
      <c r="G21" s="48"/>
      <c r="H21" s="166"/>
      <c r="I21" s="166"/>
      <c r="J21" s="166"/>
      <c r="K21" s="166"/>
      <c r="L21" s="170"/>
      <c r="M21" s="170"/>
      <c r="N21" s="171"/>
      <c r="O21" s="170"/>
      <c r="P21" s="2" t="s">
        <v>3</v>
      </c>
      <c r="Q21" s="50"/>
      <c r="R21" s="50"/>
      <c r="S21" s="51"/>
      <c r="T21" s="47"/>
      <c r="U21" s="52"/>
      <c r="V21" s="52"/>
      <c r="W21" s="52"/>
      <c r="X21" s="52"/>
      <c r="Y21" s="52"/>
    </row>
    <row r="22" spans="1:25" s="58" customFormat="1" hidden="1" x14ac:dyDescent="0.25">
      <c r="A22" s="54"/>
      <c r="B22" s="54"/>
      <c r="C22" s="55"/>
      <c r="D22" s="54"/>
      <c r="E22" s="54"/>
      <c r="F22" s="56"/>
      <c r="G22" s="55"/>
      <c r="H22" s="35"/>
      <c r="I22" s="35"/>
      <c r="J22" s="57"/>
      <c r="K22" s="35"/>
      <c r="L22" s="35"/>
      <c r="M22" s="6"/>
      <c r="N22" s="59"/>
      <c r="O22" s="59"/>
      <c r="P22" s="35"/>
      <c r="Q22" s="35"/>
      <c r="R22" s="35"/>
      <c r="S22" s="36"/>
      <c r="T22" s="32"/>
      <c r="U22" s="37"/>
      <c r="V22" s="37"/>
      <c r="W22" s="37"/>
      <c r="X22" s="37"/>
      <c r="Y22" s="37"/>
    </row>
    <row r="23" spans="1:25" s="58" customFormat="1" x14ac:dyDescent="0.25">
      <c r="A23" s="32"/>
      <c r="B23" s="32"/>
      <c r="C23" s="33"/>
      <c r="D23" s="32"/>
      <c r="E23" s="32"/>
      <c r="F23" s="39"/>
      <c r="G23" s="33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2"/>
      <c r="U23" s="37"/>
      <c r="V23" s="37"/>
      <c r="W23" s="37"/>
      <c r="X23" s="37"/>
      <c r="Y23" s="37"/>
    </row>
    <row r="24" spans="1:25" s="58" customFormat="1" x14ac:dyDescent="0.25">
      <c r="A24" s="6"/>
      <c r="B24" s="32"/>
      <c r="C24" s="33"/>
      <c r="D24" s="32"/>
      <c r="E24" s="32"/>
      <c r="F24" s="39"/>
      <c r="G24" s="3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2"/>
      <c r="U24" s="37"/>
      <c r="V24" s="37"/>
      <c r="W24" s="37"/>
      <c r="X24" s="37"/>
      <c r="Y24" s="37"/>
    </row>
    <row r="25" spans="1:25" s="60" customFormat="1" x14ac:dyDescent="0.25">
      <c r="A25" s="6"/>
      <c r="B25" s="32"/>
      <c r="C25" s="33"/>
      <c r="D25" s="32"/>
      <c r="E25" s="32"/>
      <c r="F25" s="34"/>
      <c r="G25" s="33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2"/>
      <c r="U25" s="37"/>
      <c r="V25" s="37"/>
      <c r="W25" s="37"/>
      <c r="X25" s="37"/>
      <c r="Y25" s="37"/>
    </row>
    <row r="26" spans="1:25" s="58" customFormat="1" x14ac:dyDescent="0.25">
      <c r="A26" s="6"/>
      <c r="B26" s="6"/>
      <c r="C26" s="7"/>
      <c r="D26" s="6"/>
      <c r="E26" s="6"/>
      <c r="F26" s="8"/>
      <c r="G26" s="7"/>
      <c r="H26" s="9"/>
      <c r="I26" s="9"/>
      <c r="J26" s="9"/>
      <c r="K26" s="9"/>
      <c r="L26" s="9"/>
      <c r="M26" s="9"/>
      <c r="N26" s="9"/>
      <c r="O26" s="9"/>
      <c r="P26" s="62"/>
      <c r="Q26" s="9"/>
      <c r="R26" s="9"/>
      <c r="S26" s="63"/>
      <c r="T26" s="6"/>
    </row>
    <row r="27" spans="1:25" s="58" customFormat="1" x14ac:dyDescent="0.25">
      <c r="A27" s="6"/>
      <c r="B27" s="6"/>
      <c r="C27" s="7"/>
      <c r="D27" s="6"/>
      <c r="E27" s="6"/>
      <c r="F27" s="8"/>
      <c r="G27" s="7"/>
      <c r="H27" s="9"/>
      <c r="I27" s="9"/>
      <c r="J27" s="9"/>
      <c r="K27" s="9"/>
      <c r="L27" s="9"/>
      <c r="M27" s="9"/>
      <c r="N27" s="9"/>
      <c r="O27" s="9"/>
      <c r="P27" s="62"/>
      <c r="Q27" s="9"/>
      <c r="R27" s="9"/>
      <c r="S27" s="63"/>
      <c r="T27" s="6"/>
    </row>
    <row r="28" spans="1:25" s="58" customFormat="1" x14ac:dyDescent="0.25">
      <c r="A28" s="6"/>
      <c r="B28" s="6"/>
      <c r="C28" s="7"/>
      <c r="D28" s="6"/>
      <c r="E28" s="6"/>
      <c r="F28" s="8"/>
      <c r="G28" s="7"/>
      <c r="H28" s="9"/>
      <c r="I28" s="9"/>
      <c r="J28" s="9"/>
      <c r="K28" s="9"/>
      <c r="L28" s="9"/>
      <c r="M28" s="9"/>
      <c r="N28" s="9"/>
      <c r="O28" s="9"/>
      <c r="P28" s="62"/>
      <c r="Q28" s="9"/>
      <c r="R28" s="9"/>
      <c r="S28" s="63"/>
      <c r="T28" s="6"/>
    </row>
    <row r="29" spans="1:25" s="58" customFormat="1" x14ac:dyDescent="0.25">
      <c r="A29" s="6"/>
      <c r="B29" s="6"/>
      <c r="C29" s="7"/>
      <c r="D29" s="6"/>
      <c r="E29" s="6"/>
      <c r="F29" s="8"/>
      <c r="G29" s="7"/>
      <c r="H29" s="9"/>
      <c r="I29" s="9"/>
      <c r="J29" s="9"/>
      <c r="K29" s="9"/>
      <c r="L29" s="9"/>
      <c r="M29" s="9"/>
      <c r="N29" s="9"/>
      <c r="O29" s="9"/>
      <c r="P29" s="62"/>
      <c r="Q29" s="9"/>
      <c r="R29" s="9"/>
      <c r="S29" s="63"/>
      <c r="T29" s="6"/>
    </row>
    <row r="30" spans="1:25" s="58" customFormat="1" x14ac:dyDescent="0.25">
      <c r="A30" s="61"/>
      <c r="B30" s="61"/>
      <c r="C30" s="25"/>
      <c r="D30" s="61"/>
      <c r="E30" s="61"/>
      <c r="F30" s="64"/>
      <c r="G30" s="25"/>
      <c r="H30" s="9"/>
      <c r="I30" s="9"/>
      <c r="J30" s="65"/>
      <c r="K30" s="9"/>
      <c r="L30" s="9"/>
      <c r="M30" s="9"/>
      <c r="N30" s="9"/>
      <c r="O30" s="9"/>
      <c r="P30" s="62"/>
      <c r="Q30" s="9"/>
      <c r="R30" s="9"/>
      <c r="S30" s="63"/>
      <c r="T30" s="6"/>
    </row>
    <row r="31" spans="1:25" s="60" customFormat="1" x14ac:dyDescent="0.25">
      <c r="A31" s="6"/>
      <c r="B31" s="6"/>
      <c r="C31" s="7"/>
      <c r="D31" s="6"/>
      <c r="E31" s="6"/>
      <c r="F31" s="20"/>
      <c r="G31" s="7"/>
      <c r="H31" s="9"/>
      <c r="I31" s="9"/>
      <c r="J31" s="9"/>
      <c r="K31" s="9"/>
      <c r="L31" s="9"/>
      <c r="M31" s="9"/>
      <c r="N31" s="9"/>
      <c r="O31" s="9"/>
      <c r="P31" s="62"/>
      <c r="Q31" s="9"/>
      <c r="R31" s="9"/>
      <c r="S31" s="63"/>
      <c r="T31" s="6"/>
      <c r="U31" s="58"/>
      <c r="V31" s="58"/>
      <c r="W31" s="58"/>
      <c r="X31" s="58"/>
      <c r="Y31" s="58"/>
    </row>
    <row r="32" spans="1:25" s="60" customFormat="1" x14ac:dyDescent="0.25">
      <c r="A32" s="6"/>
      <c r="B32" s="6"/>
      <c r="C32" s="7"/>
      <c r="D32" s="6"/>
      <c r="E32" s="6"/>
      <c r="F32" s="8"/>
      <c r="G32" s="7"/>
      <c r="H32" s="9"/>
      <c r="I32" s="9"/>
      <c r="J32" s="9"/>
      <c r="K32" s="9"/>
      <c r="L32" s="9"/>
      <c r="M32" s="9"/>
      <c r="N32" s="9"/>
      <c r="O32" s="9"/>
      <c r="P32" s="62"/>
      <c r="Q32" s="9"/>
      <c r="R32" s="9"/>
      <c r="S32" s="63"/>
      <c r="T32" s="6"/>
      <c r="U32" s="58"/>
      <c r="V32" s="58"/>
      <c r="W32" s="58"/>
      <c r="X32" s="58"/>
      <c r="Y32" s="58"/>
    </row>
    <row r="33" spans="1:23" s="58" customFormat="1" x14ac:dyDescent="0.25">
      <c r="A33" s="6"/>
      <c r="B33" s="6"/>
      <c r="C33" s="7"/>
      <c r="D33" s="61"/>
      <c r="E33" s="61"/>
      <c r="F33" s="66"/>
      <c r="G33" s="25"/>
      <c r="H33" s="9"/>
      <c r="I33" s="9"/>
      <c r="J33" s="65"/>
      <c r="K33" s="9"/>
      <c r="L33" s="9"/>
      <c r="M33" s="9"/>
      <c r="N33" s="9"/>
      <c r="O33" s="9"/>
      <c r="P33" s="62"/>
      <c r="Q33" s="9"/>
      <c r="R33" s="9"/>
      <c r="S33" s="63"/>
      <c r="T33" s="6"/>
    </row>
    <row r="34" spans="1:23" s="58" customFormat="1" x14ac:dyDescent="0.25">
      <c r="A34" s="6"/>
      <c r="B34" s="6"/>
      <c r="C34" s="7"/>
      <c r="D34" s="61"/>
      <c r="E34" s="61"/>
      <c r="F34" s="66"/>
      <c r="G34" s="25"/>
      <c r="H34" s="9"/>
      <c r="I34" s="9"/>
      <c r="J34" s="65"/>
      <c r="K34" s="9"/>
      <c r="L34" s="9"/>
      <c r="M34" s="9"/>
      <c r="N34" s="9"/>
      <c r="O34" s="9"/>
      <c r="P34" s="62"/>
      <c r="Q34" s="9"/>
      <c r="R34" s="9"/>
      <c r="S34" s="63"/>
      <c r="T34" s="6"/>
    </row>
    <row r="35" spans="1:23" s="58" customFormat="1" x14ac:dyDescent="0.25">
      <c r="A35" s="6"/>
      <c r="B35" s="6"/>
      <c r="C35" s="7"/>
      <c r="D35" s="6"/>
      <c r="E35" s="6"/>
      <c r="F35" s="8"/>
      <c r="G35" s="7"/>
      <c r="H35" s="9"/>
      <c r="I35" s="9"/>
      <c r="J35" s="9"/>
      <c r="K35" s="9"/>
      <c r="L35" s="9"/>
      <c r="M35" s="9"/>
      <c r="N35" s="9"/>
      <c r="O35" s="9"/>
      <c r="P35" s="62"/>
      <c r="Q35" s="9"/>
      <c r="R35" s="9"/>
      <c r="S35" s="63"/>
      <c r="T35" s="6"/>
    </row>
    <row r="36" spans="1:23" s="58" customFormat="1" x14ac:dyDescent="0.25">
      <c r="A36" s="6"/>
      <c r="B36" s="6"/>
      <c r="C36" s="7"/>
      <c r="D36" s="61"/>
      <c r="E36" s="61"/>
      <c r="F36" s="66"/>
      <c r="G36" s="25"/>
      <c r="H36" s="9"/>
      <c r="I36" s="9"/>
      <c r="J36" s="65"/>
      <c r="K36" s="9"/>
      <c r="L36" s="9"/>
      <c r="M36" s="9"/>
      <c r="N36" s="9"/>
      <c r="O36" s="9"/>
      <c r="P36" s="62"/>
      <c r="Q36" s="9"/>
      <c r="R36" s="9"/>
      <c r="S36" s="63"/>
      <c r="T36" s="6"/>
    </row>
    <row r="37" spans="1:23" s="58" customFormat="1" x14ac:dyDescent="0.25">
      <c r="A37" s="6"/>
      <c r="B37" s="6"/>
      <c r="C37" s="7"/>
      <c r="D37" s="6"/>
      <c r="E37" s="6"/>
      <c r="F37" s="20"/>
      <c r="G37" s="7"/>
      <c r="H37" s="9"/>
      <c r="I37" s="9"/>
      <c r="J37" s="9"/>
      <c r="K37" s="9"/>
      <c r="L37" s="9"/>
      <c r="M37" s="9"/>
      <c r="N37" s="9"/>
      <c r="O37" s="9"/>
      <c r="P37" s="62"/>
      <c r="Q37" s="9"/>
      <c r="R37" s="9"/>
      <c r="S37" s="63"/>
      <c r="T37" s="6"/>
    </row>
    <row r="38" spans="1:23" s="58" customFormat="1" x14ac:dyDescent="0.25">
      <c r="A38" s="6"/>
      <c r="B38" s="6"/>
      <c r="C38" s="7"/>
      <c r="D38" s="6"/>
      <c r="E38" s="6"/>
      <c r="F38" s="20"/>
      <c r="G38" s="7"/>
      <c r="H38" s="9"/>
      <c r="I38" s="9"/>
      <c r="J38" s="9"/>
      <c r="K38" s="9"/>
      <c r="L38" s="9"/>
      <c r="M38" s="9"/>
      <c r="N38" s="9"/>
      <c r="O38" s="9"/>
      <c r="P38" s="62"/>
      <c r="Q38" s="9"/>
      <c r="R38" s="9"/>
      <c r="S38" s="63"/>
      <c r="T38" s="6"/>
    </row>
    <row r="39" spans="1:23" s="58" customFormat="1" x14ac:dyDescent="0.25">
      <c r="A39" s="54"/>
      <c r="B39" s="54"/>
      <c r="C39" s="55"/>
      <c r="D39" s="54"/>
      <c r="E39" s="54"/>
      <c r="F39" s="54"/>
      <c r="G39" s="55"/>
      <c r="H39" s="9"/>
      <c r="I39" s="9"/>
      <c r="J39" s="57"/>
      <c r="K39" s="57"/>
      <c r="L39" s="57"/>
      <c r="M39" s="57"/>
      <c r="N39" s="57"/>
      <c r="O39" s="57"/>
      <c r="P39" s="67"/>
      <c r="Q39" s="68"/>
      <c r="R39" s="69"/>
      <c r="S39" s="63"/>
      <c r="T39" s="6"/>
    </row>
    <row r="40" spans="1:23" s="58" customFormat="1" x14ac:dyDescent="0.25">
      <c r="A40" s="6"/>
      <c r="B40" s="6"/>
      <c r="C40" s="7"/>
      <c r="D40" s="6"/>
      <c r="E40" s="6"/>
      <c r="F40" s="20"/>
      <c r="G40" s="7"/>
      <c r="H40" s="9"/>
      <c r="I40" s="9"/>
      <c r="J40" s="9"/>
      <c r="K40" s="9"/>
      <c r="L40" s="9"/>
      <c r="M40" s="9"/>
      <c r="N40" s="9"/>
      <c r="O40" s="9"/>
      <c r="P40" s="62"/>
      <c r="Q40" s="70"/>
      <c r="R40" s="9"/>
      <c r="S40" s="63"/>
      <c r="T40" s="6"/>
      <c r="V40" s="58" t="s">
        <v>8</v>
      </c>
    </row>
    <row r="41" spans="1:23" s="58" customFormat="1" x14ac:dyDescent="0.25">
      <c r="A41" s="71"/>
      <c r="B41" s="71"/>
      <c r="C41" s="72"/>
      <c r="D41" s="71"/>
      <c r="E41" s="71"/>
      <c r="F41" s="73"/>
      <c r="G41" s="72"/>
      <c r="H41" s="9"/>
      <c r="I41" s="9"/>
      <c r="J41" s="9"/>
      <c r="K41" s="9"/>
      <c r="L41" s="9"/>
      <c r="M41" s="9"/>
      <c r="N41" s="9"/>
      <c r="O41" s="9"/>
      <c r="P41" s="62"/>
      <c r="Q41" s="9"/>
      <c r="R41" s="9"/>
      <c r="S41" s="63"/>
      <c r="T41" s="6"/>
    </row>
    <row r="42" spans="1:23" s="60" customFormat="1" x14ac:dyDescent="0.25">
      <c r="A42" s="26"/>
      <c r="B42" s="26"/>
      <c r="C42" s="27"/>
      <c r="D42" s="26"/>
      <c r="E42" s="26"/>
      <c r="F42" s="28"/>
      <c r="G42" s="27"/>
      <c r="H42" s="27"/>
      <c r="I42" s="27"/>
      <c r="J42" s="21"/>
      <c r="K42" s="21"/>
      <c r="L42" s="21"/>
      <c r="M42" s="21"/>
      <c r="N42" s="21"/>
      <c r="O42" s="21"/>
      <c r="P42" s="74"/>
      <c r="Q42" s="21"/>
      <c r="R42" s="21"/>
      <c r="S42" s="75"/>
      <c r="T42" s="26"/>
    </row>
    <row r="43" spans="1:23" s="58" customFormat="1" x14ac:dyDescent="0.25">
      <c r="A43" s="6"/>
      <c r="B43" s="6"/>
      <c r="C43" s="7"/>
      <c r="D43" s="6"/>
      <c r="E43" s="6"/>
      <c r="F43" s="8"/>
      <c r="G43" s="7"/>
      <c r="H43" s="7"/>
      <c r="I43" s="7"/>
      <c r="J43" s="9"/>
      <c r="K43" s="9"/>
      <c r="L43" s="9"/>
      <c r="M43" s="9"/>
      <c r="N43" s="9"/>
      <c r="O43" s="9"/>
      <c r="P43" s="74"/>
      <c r="Q43" s="21"/>
      <c r="R43" s="9"/>
      <c r="S43" s="63"/>
      <c r="T43" s="6"/>
    </row>
    <row r="44" spans="1:23" s="81" customFormat="1" x14ac:dyDescent="0.25">
      <c r="A44" s="76"/>
      <c r="B44" s="76"/>
      <c r="C44" s="77"/>
      <c r="D44" s="76"/>
      <c r="E44" s="76"/>
      <c r="F44" s="78"/>
      <c r="G44" s="77"/>
      <c r="H44" s="77"/>
      <c r="I44" s="77"/>
      <c r="J44" s="79"/>
      <c r="K44" s="79"/>
      <c r="L44" s="79"/>
      <c r="M44" s="79"/>
      <c r="N44" s="79"/>
      <c r="O44" s="79"/>
      <c r="P44" s="79"/>
      <c r="Q44" s="79"/>
      <c r="R44" s="79"/>
      <c r="S44" s="80"/>
      <c r="T44" s="76"/>
    </row>
    <row r="45" spans="1:23" s="60" customFormat="1" x14ac:dyDescent="0.25">
      <c r="A45" s="26"/>
      <c r="B45" s="26"/>
      <c r="C45" s="27"/>
      <c r="D45" s="26"/>
      <c r="E45" s="26"/>
      <c r="F45" s="82"/>
      <c r="G45" s="27"/>
      <c r="H45" s="27"/>
      <c r="I45" s="27"/>
      <c r="J45" s="21"/>
      <c r="K45" s="21"/>
      <c r="L45" s="21"/>
      <c r="M45" s="21"/>
      <c r="N45" s="21"/>
      <c r="O45" s="21"/>
      <c r="P45" s="74"/>
      <c r="Q45" s="21"/>
      <c r="R45" s="21"/>
      <c r="S45" s="75"/>
      <c r="T45" s="26"/>
      <c r="W45" s="60">
        <f>14950-11164</f>
        <v>3786</v>
      </c>
    </row>
    <row r="46" spans="1:23" s="58" customFormat="1" x14ac:dyDescent="0.25">
      <c r="A46" s="6"/>
      <c r="B46" s="6"/>
      <c r="C46" s="7"/>
      <c r="D46" s="61"/>
      <c r="E46" s="61"/>
      <c r="F46" s="61"/>
      <c r="G46" s="25"/>
      <c r="H46" s="25"/>
      <c r="I46" s="25"/>
      <c r="J46" s="9"/>
      <c r="K46" s="9"/>
      <c r="L46" s="9"/>
      <c r="M46" s="9"/>
      <c r="N46" s="9"/>
      <c r="O46" s="9"/>
      <c r="P46" s="74"/>
      <c r="Q46" s="21"/>
      <c r="R46" s="9"/>
      <c r="S46" s="63"/>
      <c r="T46" s="6"/>
    </row>
    <row r="47" spans="1:23" s="58" customFormat="1" x14ac:dyDescent="0.25">
      <c r="A47" s="6"/>
      <c r="B47" s="6"/>
      <c r="C47" s="7"/>
      <c r="D47" s="61"/>
      <c r="E47" s="61"/>
      <c r="F47" s="61"/>
      <c r="G47" s="25"/>
      <c r="H47" s="25"/>
      <c r="I47" s="25"/>
      <c r="J47" s="9"/>
      <c r="K47" s="9"/>
      <c r="L47" s="9"/>
      <c r="M47" s="9"/>
      <c r="N47" s="9"/>
      <c r="O47" s="9"/>
      <c r="P47" s="74"/>
      <c r="Q47" s="21"/>
      <c r="R47" s="9"/>
      <c r="S47" s="63"/>
      <c r="T47" s="6"/>
    </row>
    <row r="48" spans="1:23" s="58" customFormat="1" x14ac:dyDescent="0.25">
      <c r="A48" s="6"/>
      <c r="B48" s="6"/>
      <c r="C48" s="7"/>
      <c r="D48" s="6"/>
      <c r="E48" s="6"/>
      <c r="F48" s="20"/>
      <c r="G48" s="7"/>
      <c r="H48" s="7"/>
      <c r="I48" s="7"/>
      <c r="J48" s="9"/>
      <c r="K48" s="9"/>
      <c r="L48" s="9"/>
      <c r="M48" s="9"/>
      <c r="N48" s="9"/>
      <c r="O48" s="9"/>
      <c r="P48" s="74"/>
      <c r="Q48" s="21"/>
      <c r="R48" s="9"/>
      <c r="S48" s="63"/>
      <c r="T48" s="6"/>
    </row>
    <row r="49" spans="1:20" s="81" customFormat="1" x14ac:dyDescent="0.25">
      <c r="A49" s="76"/>
      <c r="B49" s="76"/>
      <c r="C49" s="77"/>
      <c r="D49" s="76"/>
      <c r="E49" s="76"/>
      <c r="F49" s="83"/>
      <c r="G49" s="77"/>
      <c r="H49" s="77"/>
      <c r="I49" s="77"/>
      <c r="J49" s="79"/>
      <c r="K49" s="79"/>
      <c r="L49" s="79"/>
      <c r="M49" s="79"/>
      <c r="N49" s="79"/>
      <c r="O49" s="79"/>
      <c r="P49" s="79"/>
      <c r="Q49" s="79"/>
      <c r="R49" s="79"/>
      <c r="S49" s="80"/>
      <c r="T49" s="76"/>
    </row>
    <row r="50" spans="1:20" s="58" customFormat="1" x14ac:dyDescent="0.25">
      <c r="A50" s="6"/>
      <c r="B50" s="6"/>
      <c r="C50" s="7"/>
      <c r="D50" s="6"/>
      <c r="E50" s="6"/>
      <c r="F50" s="20"/>
      <c r="G50" s="7"/>
      <c r="H50" s="7"/>
      <c r="I50" s="7"/>
      <c r="J50" s="21"/>
      <c r="K50" s="21"/>
      <c r="L50" s="21"/>
      <c r="M50" s="21"/>
      <c r="N50" s="21"/>
      <c r="O50" s="21"/>
      <c r="P50" s="74"/>
      <c r="Q50" s="21"/>
      <c r="R50" s="21"/>
      <c r="S50" s="63"/>
      <c r="T50" s="6"/>
    </row>
    <row r="51" spans="1:20" s="60" customFormat="1" x14ac:dyDescent="0.25">
      <c r="A51" s="26"/>
      <c r="B51" s="26"/>
      <c r="C51" s="27"/>
      <c r="D51" s="26"/>
      <c r="E51" s="26"/>
      <c r="F51" s="82"/>
      <c r="G51" s="27"/>
      <c r="H51" s="27"/>
      <c r="I51" s="27"/>
      <c r="J51" s="21"/>
      <c r="K51" s="21"/>
      <c r="L51" s="21"/>
      <c r="M51" s="21"/>
      <c r="N51" s="21"/>
      <c r="O51" s="21"/>
      <c r="P51" s="74"/>
      <c r="Q51" s="21"/>
      <c r="R51" s="21"/>
      <c r="S51" s="75"/>
      <c r="T51" s="26"/>
    </row>
    <row r="52" spans="1:20" s="60" customFormat="1" x14ac:dyDescent="0.25">
      <c r="A52" s="26"/>
      <c r="B52" s="26"/>
      <c r="C52" s="27"/>
      <c r="D52" s="26"/>
      <c r="E52" s="26"/>
      <c r="F52" s="28"/>
      <c r="G52" s="27"/>
      <c r="H52" s="27"/>
      <c r="I52" s="27"/>
      <c r="J52" s="21"/>
      <c r="K52" s="21"/>
      <c r="L52" s="21"/>
      <c r="M52" s="21"/>
      <c r="N52" s="21"/>
      <c r="O52" s="21"/>
      <c r="P52" s="74"/>
      <c r="Q52" s="21"/>
      <c r="R52" s="21"/>
      <c r="S52" s="75"/>
      <c r="T52" s="26"/>
    </row>
    <row r="53" spans="1:20" s="58" customFormat="1" x14ac:dyDescent="0.25">
      <c r="A53" s="6"/>
      <c r="B53" s="6"/>
      <c r="C53" s="7"/>
      <c r="D53" s="6"/>
      <c r="E53" s="6"/>
      <c r="F53" s="20"/>
      <c r="G53" s="7"/>
      <c r="H53" s="7"/>
      <c r="I53" s="7"/>
      <c r="J53" s="9"/>
      <c r="K53" s="9"/>
      <c r="L53" s="9"/>
      <c r="M53" s="9"/>
      <c r="N53" s="9"/>
      <c r="O53" s="9"/>
      <c r="P53" s="74"/>
      <c r="Q53" s="21"/>
      <c r="R53" s="9"/>
      <c r="S53" s="63"/>
      <c r="T53" s="6"/>
    </row>
    <row r="54" spans="1:20" s="58" customFormat="1" x14ac:dyDescent="0.25">
      <c r="A54" s="61"/>
      <c r="B54" s="61"/>
      <c r="C54" s="25"/>
      <c r="D54" s="54"/>
      <c r="E54" s="54"/>
      <c r="F54" s="56"/>
      <c r="G54" s="54"/>
      <c r="H54" s="54"/>
      <c r="I54" s="54"/>
      <c r="J54" s="57"/>
      <c r="K54" s="35"/>
      <c r="L54" s="35"/>
      <c r="M54" s="35"/>
      <c r="N54" s="35"/>
      <c r="O54" s="35"/>
      <c r="P54" s="74"/>
      <c r="Q54" s="21"/>
      <c r="R54" s="9"/>
      <c r="S54" s="63"/>
      <c r="T54" s="6"/>
    </row>
    <row r="55" spans="1:20" s="58" customFormat="1" x14ac:dyDescent="0.25">
      <c r="A55" s="6"/>
      <c r="B55" s="6"/>
      <c r="C55" s="7"/>
      <c r="D55" s="6"/>
      <c r="E55" s="6"/>
      <c r="F55" s="8"/>
      <c r="G55" s="7"/>
      <c r="H55" s="7"/>
      <c r="I55" s="7"/>
      <c r="J55" s="9"/>
      <c r="K55" s="9"/>
      <c r="L55" s="9"/>
      <c r="M55" s="9"/>
      <c r="N55" s="9"/>
      <c r="O55" s="9"/>
      <c r="P55" s="74"/>
      <c r="Q55" s="21"/>
      <c r="R55" s="9"/>
      <c r="S55" s="63"/>
      <c r="T55" s="6"/>
    </row>
    <row r="56" spans="1:20" s="58" customFormat="1" x14ac:dyDescent="0.25">
      <c r="A56" s="6"/>
      <c r="B56" s="61"/>
      <c r="C56" s="25"/>
      <c r="D56" s="61"/>
      <c r="E56" s="61"/>
      <c r="F56" s="66"/>
      <c r="G56" s="25"/>
      <c r="H56" s="25"/>
      <c r="I56" s="25"/>
      <c r="J56" s="65"/>
      <c r="K56" s="9"/>
      <c r="L56" s="9"/>
      <c r="M56" s="9"/>
      <c r="N56" s="9"/>
      <c r="O56" s="9"/>
      <c r="P56" s="74"/>
      <c r="Q56" s="21"/>
      <c r="R56" s="9"/>
      <c r="S56" s="63"/>
      <c r="T56" s="6"/>
    </row>
    <row r="57" spans="1:20" s="58" customFormat="1" x14ac:dyDescent="0.25">
      <c r="A57" s="6"/>
      <c r="B57" s="6"/>
      <c r="C57" s="7"/>
      <c r="D57" s="6"/>
      <c r="E57" s="6"/>
      <c r="F57" s="20"/>
      <c r="G57" s="7"/>
      <c r="H57" s="7"/>
      <c r="I57" s="7"/>
      <c r="J57" s="9"/>
      <c r="K57" s="9"/>
      <c r="L57" s="9"/>
      <c r="M57" s="9"/>
      <c r="N57" s="9"/>
      <c r="O57" s="9"/>
      <c r="P57" s="74"/>
      <c r="Q57" s="21"/>
      <c r="R57" s="9"/>
      <c r="S57" s="63"/>
      <c r="T57" s="6"/>
    </row>
    <row r="58" spans="1:20" s="58" customFormat="1" x14ac:dyDescent="0.25">
      <c r="A58" s="6"/>
      <c r="B58" s="6"/>
      <c r="C58" s="7"/>
      <c r="D58" s="6"/>
      <c r="E58" s="6"/>
      <c r="F58" s="20"/>
      <c r="G58" s="7"/>
      <c r="H58" s="7"/>
      <c r="I58" s="7"/>
      <c r="J58" s="9"/>
      <c r="K58" s="9"/>
      <c r="L58" s="9"/>
      <c r="M58" s="9"/>
      <c r="N58" s="9"/>
      <c r="O58" s="9"/>
      <c r="P58" s="74"/>
      <c r="Q58" s="21"/>
      <c r="R58" s="9"/>
      <c r="S58" s="63"/>
      <c r="T58" s="6"/>
    </row>
    <row r="59" spans="1:20" s="58" customFormat="1" x14ac:dyDescent="0.25">
      <c r="A59" s="6"/>
      <c r="B59" s="6"/>
      <c r="C59" s="7"/>
      <c r="D59" s="6"/>
      <c r="E59" s="6"/>
      <c r="F59" s="20"/>
      <c r="G59" s="7"/>
      <c r="H59" s="7"/>
      <c r="I59" s="7"/>
      <c r="J59" s="9"/>
      <c r="K59" s="9"/>
      <c r="L59" s="9"/>
      <c r="M59" s="9"/>
      <c r="N59" s="9"/>
      <c r="O59" s="9"/>
      <c r="P59" s="74"/>
      <c r="Q59" s="21"/>
      <c r="R59" s="9"/>
      <c r="S59" s="63"/>
      <c r="T59" s="6"/>
    </row>
    <row r="60" spans="1:20" s="58" customFormat="1" x14ac:dyDescent="0.25">
      <c r="A60" s="6"/>
      <c r="B60" s="6"/>
      <c r="C60" s="7"/>
      <c r="D60" s="6"/>
      <c r="E60" s="6"/>
      <c r="F60" s="20"/>
      <c r="G60" s="7"/>
      <c r="H60" s="7"/>
      <c r="I60" s="7"/>
      <c r="J60" s="9"/>
      <c r="K60" s="9"/>
      <c r="L60" s="9"/>
      <c r="M60" s="9"/>
      <c r="N60" s="9"/>
      <c r="O60" s="9"/>
      <c r="P60" s="74"/>
      <c r="Q60" s="21"/>
      <c r="R60" s="9"/>
      <c r="S60" s="63"/>
      <c r="T60" s="6"/>
    </row>
    <row r="61" spans="1:20" s="58" customFormat="1" x14ac:dyDescent="0.25">
      <c r="A61" s="6"/>
      <c r="B61" s="6"/>
      <c r="C61" s="7"/>
      <c r="D61" s="6"/>
      <c r="E61" s="6"/>
      <c r="F61" s="20"/>
      <c r="G61" s="7"/>
      <c r="H61" s="7"/>
      <c r="I61" s="7"/>
      <c r="J61" s="21"/>
      <c r="K61" s="21"/>
      <c r="L61" s="21"/>
      <c r="M61" s="21"/>
      <c r="N61" s="21"/>
      <c r="O61" s="21"/>
      <c r="P61" s="74"/>
      <c r="Q61" s="21"/>
      <c r="R61" s="21"/>
      <c r="S61" s="63"/>
      <c r="T61" s="6"/>
    </row>
    <row r="62" spans="1:20" s="58" customFormat="1" x14ac:dyDescent="0.25">
      <c r="A62" s="6"/>
      <c r="B62" s="6"/>
      <c r="C62" s="7"/>
      <c r="D62" s="6"/>
      <c r="E62" s="6"/>
      <c r="F62" s="20"/>
      <c r="G62" s="7"/>
      <c r="H62" s="7"/>
      <c r="I62" s="7"/>
      <c r="J62" s="9"/>
      <c r="K62" s="9"/>
      <c r="L62" s="9"/>
      <c r="M62" s="9"/>
      <c r="N62" s="9"/>
      <c r="O62" s="9"/>
      <c r="P62" s="74"/>
      <c r="Q62" s="9"/>
      <c r="R62" s="9"/>
      <c r="S62" s="63"/>
      <c r="T62" s="6"/>
    </row>
    <row r="63" spans="1:20" s="58" customFormat="1" x14ac:dyDescent="0.25">
      <c r="A63" s="6"/>
      <c r="B63" s="6"/>
      <c r="C63" s="7"/>
      <c r="D63" s="6"/>
      <c r="E63" s="6"/>
      <c r="F63" s="8"/>
      <c r="G63" s="7"/>
      <c r="H63" s="7"/>
      <c r="I63" s="7"/>
      <c r="J63" s="9"/>
      <c r="K63" s="9"/>
      <c r="L63" s="9"/>
      <c r="M63" s="9"/>
      <c r="N63" s="9"/>
      <c r="O63" s="9"/>
      <c r="P63" s="74"/>
      <c r="Q63" s="9"/>
      <c r="R63" s="9"/>
      <c r="S63" s="63"/>
      <c r="T63" s="6"/>
    </row>
    <row r="64" spans="1:20" s="60" customFormat="1" x14ac:dyDescent="0.25">
      <c r="A64" s="26"/>
      <c r="B64" s="26"/>
      <c r="C64" s="27"/>
      <c r="D64" s="26"/>
      <c r="E64" s="26"/>
      <c r="F64" s="28"/>
      <c r="G64" s="27"/>
      <c r="H64" s="27"/>
      <c r="I64" s="27"/>
      <c r="J64" s="21"/>
      <c r="K64" s="21"/>
      <c r="L64" s="21"/>
      <c r="M64" s="21"/>
      <c r="N64" s="21"/>
      <c r="O64" s="21"/>
      <c r="P64" s="74"/>
      <c r="Q64" s="9"/>
      <c r="R64" s="21"/>
      <c r="S64" s="75"/>
      <c r="T64" s="26"/>
    </row>
    <row r="65" spans="1:23" s="14" customFormat="1" x14ac:dyDescent="0.25">
      <c r="A65" s="6"/>
      <c r="B65" s="6"/>
      <c r="C65" s="7"/>
      <c r="D65" s="6"/>
      <c r="E65" s="6"/>
      <c r="F65" s="20"/>
      <c r="G65" s="7"/>
      <c r="H65" s="7"/>
      <c r="I65" s="7"/>
      <c r="J65" s="9"/>
      <c r="K65" s="9"/>
      <c r="L65" s="9"/>
      <c r="M65" s="9"/>
      <c r="N65" s="9"/>
      <c r="O65" s="9"/>
      <c r="P65" s="10"/>
      <c r="Q65" s="9"/>
      <c r="R65" s="11"/>
      <c r="S65" s="12"/>
      <c r="T65" s="13"/>
    </row>
    <row r="66" spans="1:23" s="14" customFormat="1" x14ac:dyDescent="0.25">
      <c r="A66" s="6"/>
      <c r="B66" s="6"/>
      <c r="C66" s="7"/>
      <c r="D66" s="6"/>
      <c r="E66" s="6"/>
      <c r="F66" s="20"/>
      <c r="G66" s="7"/>
      <c r="H66" s="7"/>
      <c r="I66" s="7"/>
      <c r="J66" s="21"/>
      <c r="K66" s="21"/>
      <c r="L66" s="21"/>
      <c r="M66" s="21"/>
      <c r="N66" s="21"/>
      <c r="O66" s="21"/>
      <c r="P66" s="10"/>
      <c r="Q66" s="84"/>
      <c r="R66" s="84"/>
      <c r="S66" s="12"/>
      <c r="T66" s="13"/>
    </row>
    <row r="67" spans="1:23" s="14" customFormat="1" x14ac:dyDescent="0.25">
      <c r="A67" s="6"/>
      <c r="B67" s="6"/>
      <c r="C67" s="7"/>
      <c r="D67" s="6"/>
      <c r="E67" s="6"/>
      <c r="F67" s="20"/>
      <c r="G67" s="7"/>
      <c r="H67" s="7"/>
      <c r="I67" s="7"/>
      <c r="J67" s="21"/>
      <c r="K67" s="21"/>
      <c r="L67" s="21"/>
      <c r="M67" s="21"/>
      <c r="N67" s="21"/>
      <c r="O67" s="21"/>
      <c r="P67" s="74"/>
      <c r="Q67" s="22"/>
      <c r="R67" s="11"/>
      <c r="S67" s="12"/>
      <c r="T67" s="13"/>
    </row>
    <row r="68" spans="1:23" x14ac:dyDescent="0.25">
      <c r="A68" s="85"/>
      <c r="B68" s="85"/>
      <c r="C68" s="86"/>
      <c r="D68" s="85"/>
      <c r="E68" s="85"/>
      <c r="F68" s="87"/>
      <c r="G68" s="86"/>
      <c r="H68" s="86"/>
      <c r="I68" s="86"/>
      <c r="J68" s="85"/>
      <c r="K68" s="85"/>
      <c r="L68" s="85"/>
      <c r="M68" s="85"/>
      <c r="N68" s="85"/>
      <c r="O68" s="88"/>
      <c r="P68" s="89"/>
      <c r="Q68" s="22"/>
      <c r="R68" s="90"/>
      <c r="S68" s="12"/>
      <c r="T68" s="90"/>
    </row>
    <row r="69" spans="1:23" x14ac:dyDescent="0.25">
      <c r="A69" s="85"/>
      <c r="B69" s="85"/>
      <c r="C69" s="86"/>
      <c r="D69" s="85"/>
      <c r="E69" s="85"/>
      <c r="F69" s="87"/>
      <c r="G69" s="86"/>
      <c r="H69" s="86"/>
      <c r="I69" s="86"/>
      <c r="J69" s="85"/>
      <c r="K69" s="85"/>
      <c r="L69" s="85"/>
      <c r="M69" s="85"/>
      <c r="N69" s="85"/>
      <c r="O69" s="88"/>
      <c r="P69" s="89"/>
      <c r="Q69" s="90"/>
      <c r="R69" s="90"/>
      <c r="S69" s="12"/>
      <c r="T69" s="90"/>
    </row>
    <row r="70" spans="1:23" x14ac:dyDescent="0.25">
      <c r="A70" s="85"/>
      <c r="B70" s="85"/>
      <c r="C70" s="86"/>
      <c r="D70" s="85"/>
      <c r="E70" s="85"/>
      <c r="F70" s="87"/>
      <c r="G70" s="86"/>
      <c r="H70" s="86"/>
      <c r="I70" s="86"/>
      <c r="J70" s="85"/>
      <c r="K70" s="85"/>
      <c r="L70" s="85"/>
      <c r="M70" s="85"/>
      <c r="N70" s="85"/>
      <c r="O70" s="85"/>
      <c r="P70" s="89"/>
      <c r="Q70" s="90"/>
      <c r="R70" s="90"/>
      <c r="S70" s="12"/>
      <c r="T70" s="90"/>
    </row>
    <row r="71" spans="1:23" x14ac:dyDescent="0.25">
      <c r="A71" s="85"/>
      <c r="B71" s="85"/>
      <c r="C71" s="86"/>
      <c r="D71" s="85"/>
      <c r="E71" s="85"/>
      <c r="F71" s="87"/>
      <c r="G71" s="86"/>
      <c r="H71" s="86"/>
      <c r="I71" s="86"/>
      <c r="J71" s="85"/>
      <c r="K71" s="85"/>
      <c r="L71" s="85"/>
      <c r="M71" s="85"/>
      <c r="N71" s="85"/>
      <c r="O71" s="85"/>
      <c r="P71" s="89"/>
      <c r="Q71" s="90"/>
      <c r="R71" s="90"/>
      <c r="S71" s="12"/>
      <c r="T71" s="90"/>
    </row>
    <row r="72" spans="1:23" x14ac:dyDescent="0.25">
      <c r="A72" s="85"/>
      <c r="B72" s="85"/>
      <c r="C72" s="86"/>
      <c r="D72" s="85"/>
      <c r="E72" s="85"/>
      <c r="F72" s="87"/>
      <c r="G72" s="86"/>
      <c r="H72" s="86"/>
      <c r="I72" s="86"/>
      <c r="J72" s="85"/>
      <c r="K72" s="85"/>
      <c r="L72" s="85"/>
      <c r="M72" s="85"/>
      <c r="N72" s="85"/>
      <c r="O72" s="85"/>
      <c r="P72" s="91"/>
      <c r="Q72" s="90"/>
      <c r="R72" s="90"/>
      <c r="S72" s="12"/>
      <c r="T72" s="90"/>
      <c r="W72">
        <f>7103-3714</f>
        <v>3389</v>
      </c>
    </row>
    <row r="73" spans="1:23" x14ac:dyDescent="0.25">
      <c r="A73" s="85"/>
      <c r="B73" s="85"/>
      <c r="C73" s="86"/>
      <c r="D73" s="85"/>
      <c r="E73" s="85"/>
      <c r="F73" s="87"/>
      <c r="G73" s="86"/>
      <c r="H73" s="86"/>
      <c r="I73" s="86"/>
      <c r="J73" s="85"/>
      <c r="K73" s="85"/>
      <c r="L73" s="85"/>
      <c r="M73" s="85"/>
      <c r="N73" s="85"/>
      <c r="O73" s="85"/>
      <c r="P73" s="92"/>
      <c r="Q73" s="90"/>
      <c r="R73" s="90"/>
      <c r="S73" s="12"/>
      <c r="T73" s="90"/>
    </row>
    <row r="74" spans="1:23" x14ac:dyDescent="0.25">
      <c r="A74" s="85"/>
      <c r="B74" s="85"/>
      <c r="C74" s="86"/>
      <c r="D74" s="85"/>
      <c r="E74" s="85"/>
      <c r="F74" s="87"/>
      <c r="G74" s="86"/>
      <c r="H74" s="86"/>
      <c r="I74" s="86"/>
      <c r="J74" s="85"/>
      <c r="K74" s="85"/>
      <c r="L74" s="85"/>
      <c r="M74" s="85"/>
      <c r="N74" s="85"/>
      <c r="O74" s="85"/>
      <c r="P74" s="92"/>
      <c r="Q74" s="90"/>
      <c r="R74" s="90"/>
      <c r="S74" s="12"/>
      <c r="T74" s="90"/>
    </row>
    <row r="75" spans="1:23" x14ac:dyDescent="0.25">
      <c r="A75" s="85"/>
      <c r="B75" s="85"/>
      <c r="C75" s="86"/>
      <c r="D75" s="85"/>
      <c r="E75" s="85"/>
      <c r="F75" s="87"/>
      <c r="G75" s="86"/>
      <c r="H75" s="86"/>
      <c r="I75" s="86"/>
      <c r="J75" s="85"/>
      <c r="K75" s="85"/>
      <c r="L75" s="85"/>
      <c r="M75" s="85"/>
      <c r="N75" s="85"/>
      <c r="O75" s="85"/>
      <c r="P75" s="92"/>
      <c r="Q75" s="90"/>
      <c r="R75" s="90"/>
      <c r="S75" s="12"/>
      <c r="T75" s="90"/>
    </row>
    <row r="76" spans="1:23" x14ac:dyDescent="0.25">
      <c r="A76" s="85"/>
      <c r="B76" s="85"/>
      <c r="C76" s="86"/>
      <c r="D76" s="85"/>
      <c r="E76" s="85"/>
      <c r="F76" s="87"/>
      <c r="G76" s="86"/>
      <c r="H76" s="86"/>
      <c r="I76" s="86"/>
      <c r="J76" s="85"/>
      <c r="K76" s="85"/>
      <c r="L76" s="85"/>
      <c r="M76" s="85"/>
      <c r="N76" s="85"/>
      <c r="O76" s="85"/>
      <c r="P76" s="92"/>
      <c r="Q76" s="90"/>
      <c r="R76" s="90"/>
      <c r="S76" s="12"/>
      <c r="T76" s="90"/>
    </row>
    <row r="77" spans="1:23" x14ac:dyDescent="0.25">
      <c r="A77" s="85"/>
      <c r="B77" s="85"/>
      <c r="C77" s="86"/>
      <c r="D77" s="85"/>
      <c r="E77" s="85"/>
      <c r="F77" s="87"/>
      <c r="G77" s="86"/>
      <c r="H77" s="86"/>
      <c r="I77" s="86"/>
      <c r="J77" s="85"/>
      <c r="K77" s="85"/>
      <c r="L77" s="85"/>
      <c r="M77" s="85"/>
      <c r="N77" s="85"/>
      <c r="O77" s="85"/>
      <c r="P77" s="85"/>
      <c r="Q77" s="90"/>
      <c r="R77" s="90"/>
      <c r="S77" s="12"/>
      <c r="T77" s="90"/>
    </row>
    <row r="78" spans="1:23" x14ac:dyDescent="0.25">
      <c r="A78" s="85"/>
      <c r="B78" s="85"/>
      <c r="C78" s="86"/>
      <c r="D78" s="85"/>
      <c r="E78" s="85"/>
      <c r="F78" s="87"/>
      <c r="G78" s="86"/>
      <c r="H78" s="86"/>
      <c r="I78" s="86"/>
      <c r="J78" s="85"/>
      <c r="K78" s="85"/>
      <c r="L78" s="85"/>
      <c r="M78" s="85"/>
      <c r="N78" s="85"/>
      <c r="O78" s="85"/>
      <c r="P78" s="90"/>
      <c r="Q78" s="90"/>
      <c r="R78" s="90"/>
      <c r="S78" s="12"/>
      <c r="T78" s="90"/>
    </row>
    <row r="79" spans="1:23" x14ac:dyDescent="0.25">
      <c r="A79" s="85"/>
      <c r="B79" s="85"/>
      <c r="C79" s="86"/>
      <c r="D79" s="85"/>
      <c r="E79" s="85"/>
      <c r="F79" s="87"/>
      <c r="G79" s="86"/>
      <c r="H79" s="86"/>
      <c r="I79" s="86"/>
      <c r="J79" s="85"/>
      <c r="K79" s="85"/>
      <c r="L79" s="85"/>
      <c r="M79" s="85"/>
      <c r="N79" s="85"/>
      <c r="O79" s="85"/>
      <c r="P79" s="90"/>
      <c r="Q79" s="90"/>
      <c r="R79" s="90"/>
      <c r="S79" s="12"/>
      <c r="T79" s="90"/>
    </row>
  </sheetData>
  <pageMargins left="0.25" right="0.25" top="0.25" bottom="0.25" header="0.3" footer="0.3"/>
  <pageSetup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X280"/>
  <sheetViews>
    <sheetView showGridLines="0" tabSelected="1" zoomScale="160" zoomScaleNormal="160" workbookViewId="0">
      <selection activeCell="G8" sqref="G8:L8"/>
    </sheetView>
  </sheetViews>
  <sheetFormatPr defaultRowHeight="14.25" x14ac:dyDescent="0.2"/>
  <cols>
    <col min="1" max="1" width="0.85546875" style="97" customWidth="1"/>
    <col min="2" max="2" width="4.28515625" style="97" customWidth="1"/>
    <col min="3" max="3" width="2.5703125" style="97" customWidth="1"/>
    <col min="4" max="4" width="8.85546875" style="97" customWidth="1"/>
    <col min="5" max="5" width="3.42578125" style="97" customWidth="1"/>
    <col min="6" max="6" width="1.140625" style="98" customWidth="1"/>
    <col min="7" max="7" width="4.85546875" style="98" customWidth="1"/>
    <col min="8" max="8" width="14.28515625" style="98" customWidth="1"/>
    <col min="9" max="9" width="4.85546875" style="98" customWidth="1"/>
    <col min="10" max="10" width="5.5703125" style="98" customWidth="1"/>
    <col min="11" max="11" width="6.28515625" style="98" customWidth="1"/>
    <col min="12" max="12" width="5.5703125" style="98" customWidth="1"/>
    <col min="13" max="13" width="5.7109375" style="98" customWidth="1"/>
    <col min="14" max="14" width="8.5703125" style="98" customWidth="1"/>
    <col min="15" max="15" width="8" style="97" customWidth="1"/>
    <col min="16" max="16" width="10.28515625" style="97" customWidth="1"/>
    <col min="17" max="16384" width="9.140625" style="97"/>
  </cols>
  <sheetData>
    <row r="1" spans="2:16" ht="7.5" customHeight="1" x14ac:dyDescent="0.2"/>
    <row r="2" spans="2:16" ht="14.25" customHeight="1" x14ac:dyDescent="0.2">
      <c r="F2" s="99" t="s">
        <v>9</v>
      </c>
      <c r="G2" s="100"/>
      <c r="H2" s="100"/>
      <c r="I2" s="101"/>
      <c r="L2" s="198" t="s">
        <v>246</v>
      </c>
      <c r="M2" s="199"/>
      <c r="N2" s="199"/>
      <c r="O2" s="199"/>
      <c r="P2" s="200"/>
    </row>
    <row r="3" spans="2:16" x14ac:dyDescent="0.2">
      <c r="F3" s="102" t="s">
        <v>10</v>
      </c>
      <c r="G3" s="103"/>
      <c r="H3" s="103"/>
      <c r="I3" s="104"/>
      <c r="L3" s="201"/>
      <c r="M3" s="202"/>
      <c r="N3" s="202"/>
      <c r="O3" s="202"/>
      <c r="P3" s="203"/>
    </row>
    <row r="4" spans="2:16" ht="14.25" customHeight="1" x14ac:dyDescent="0.2">
      <c r="F4" s="105" t="s">
        <v>286</v>
      </c>
      <c r="G4" s="106"/>
      <c r="H4" s="106"/>
      <c r="I4" s="107"/>
      <c r="L4" s="201" t="s">
        <v>279</v>
      </c>
      <c r="M4" s="202"/>
      <c r="N4" s="202"/>
      <c r="O4" s="202"/>
      <c r="P4" s="203"/>
    </row>
    <row r="5" spans="2:16" ht="14.25" customHeight="1" x14ac:dyDescent="0.2">
      <c r="F5" s="106"/>
      <c r="G5" s="108"/>
      <c r="H5" s="106"/>
      <c r="I5" s="107"/>
      <c r="L5" s="204"/>
      <c r="M5" s="205"/>
      <c r="N5" s="205"/>
      <c r="O5" s="205"/>
      <c r="P5" s="206"/>
    </row>
    <row r="6" spans="2:16" ht="11.25" customHeight="1" x14ac:dyDescent="0.2">
      <c r="B6" s="109"/>
      <c r="D6" s="110"/>
      <c r="E6" s="111" t="s">
        <v>11</v>
      </c>
      <c r="F6" s="112"/>
      <c r="G6" s="113"/>
      <c r="H6" s="114" t="s">
        <v>12</v>
      </c>
      <c r="I6" s="113"/>
      <c r="J6" s="114" t="s">
        <v>13</v>
      </c>
    </row>
    <row r="7" spans="2:16" ht="6.75" customHeight="1" x14ac:dyDescent="0.2">
      <c r="B7" s="109"/>
      <c r="I7" s="112"/>
    </row>
    <row r="8" spans="2:16" ht="14.1" customHeight="1" x14ac:dyDescent="0.2">
      <c r="B8" s="109" t="s">
        <v>14</v>
      </c>
      <c r="G8" s="207"/>
      <c r="H8" s="207"/>
      <c r="I8" s="207"/>
      <c r="J8" s="207"/>
      <c r="K8" s="207"/>
      <c r="L8" s="207"/>
      <c r="M8" s="109" t="s">
        <v>15</v>
      </c>
      <c r="N8" s="109"/>
      <c r="O8" s="208" t="str">
        <f>IF(G8="","",VLOOKUP($G$8,$B$71:$D$280,3,FALSE))</f>
        <v/>
      </c>
      <c r="P8" s="208"/>
    </row>
    <row r="9" spans="2:16" ht="7.5" customHeight="1" x14ac:dyDescent="0.2">
      <c r="B9" s="109"/>
      <c r="I9" s="112"/>
      <c r="N9" s="97"/>
    </row>
    <row r="10" spans="2:16" ht="14.1" customHeight="1" x14ac:dyDescent="0.2">
      <c r="B10" s="109" t="s">
        <v>16</v>
      </c>
      <c r="E10" s="209" t="str">
        <f>IF(G8="","",VLOOKUP($G$8,$B$71:$C$280,2,FALSE))</f>
        <v/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</row>
    <row r="11" spans="2:16" ht="7.5" customHeight="1" x14ac:dyDescent="0.2">
      <c r="B11" s="109"/>
      <c r="N11" s="97"/>
    </row>
    <row r="12" spans="2:16" ht="14.1" customHeight="1" x14ac:dyDescent="0.2">
      <c r="B12" s="115" t="s">
        <v>17</v>
      </c>
      <c r="C12" s="116"/>
      <c r="D12" s="116"/>
      <c r="E12" s="116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2:16" ht="7.5" customHeight="1" x14ac:dyDescent="0.2">
      <c r="B13" s="109"/>
      <c r="I13" s="117"/>
      <c r="J13" s="117"/>
      <c r="K13" s="117"/>
      <c r="L13" s="117"/>
      <c r="M13" s="117"/>
      <c r="N13" s="97"/>
    </row>
    <row r="14" spans="2:16" ht="14.1" customHeight="1" x14ac:dyDescent="0.2">
      <c r="B14" s="118" t="s">
        <v>18</v>
      </c>
      <c r="D14" s="195"/>
      <c r="E14" s="195"/>
      <c r="F14" s="195"/>
      <c r="G14" s="119"/>
      <c r="H14" s="120" t="s">
        <v>19</v>
      </c>
      <c r="I14" s="196"/>
      <c r="J14" s="196"/>
      <c r="K14" s="196"/>
      <c r="L14" s="196"/>
      <c r="M14" s="196"/>
      <c r="N14" s="196"/>
      <c r="O14" s="196"/>
      <c r="P14" s="196"/>
    </row>
    <row r="15" spans="2:16" ht="7.5" customHeight="1" x14ac:dyDescent="0.25">
      <c r="B15" s="121"/>
    </row>
    <row r="16" spans="2:16" ht="14.1" customHeight="1" x14ac:dyDescent="0.2">
      <c r="B16" s="109" t="s">
        <v>20</v>
      </c>
      <c r="N16" s="122"/>
      <c r="O16" s="123"/>
      <c r="P16" s="123"/>
    </row>
    <row r="17" spans="2:24" ht="5.25" customHeight="1" x14ac:dyDescent="0.2">
      <c r="B17" s="109"/>
      <c r="N17" s="122"/>
      <c r="O17" s="123"/>
      <c r="P17" s="123"/>
    </row>
    <row r="18" spans="2:24" ht="33" customHeight="1" x14ac:dyDescent="0.2">
      <c r="B18" s="210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2"/>
    </row>
    <row r="19" spans="2:24" ht="7.5" customHeight="1" x14ac:dyDescent="0.2"/>
    <row r="20" spans="2:24" ht="14.1" customHeight="1" x14ac:dyDescent="0.25">
      <c r="B20" s="97" t="s">
        <v>21</v>
      </c>
    </row>
    <row r="21" spans="2:24" s="124" customFormat="1" ht="14.1" customHeight="1" x14ac:dyDescent="0.2">
      <c r="D21" s="181"/>
      <c r="E21" s="181"/>
      <c r="F21" s="181"/>
      <c r="G21" s="125" t="s">
        <v>22</v>
      </c>
      <c r="H21" s="182"/>
      <c r="I21" s="182"/>
      <c r="J21" s="125" t="s">
        <v>22</v>
      </c>
      <c r="K21" s="181"/>
      <c r="L21" s="181"/>
      <c r="M21" s="126"/>
      <c r="N21" s="125" t="s">
        <v>23</v>
      </c>
      <c r="O21" s="213">
        <f>$D21*$H21*$K21</f>
        <v>0</v>
      </c>
      <c r="P21" s="214"/>
      <c r="Q21" s="125"/>
      <c r="R21" s="125"/>
      <c r="S21" s="125"/>
      <c r="T21" s="125"/>
      <c r="U21" s="125"/>
      <c r="V21" s="125"/>
      <c r="W21" s="125"/>
      <c r="X21" s="125"/>
    </row>
    <row r="22" spans="2:24" s="127" customFormat="1" ht="14.1" customHeight="1" x14ac:dyDescent="0.25">
      <c r="D22" s="188" t="s">
        <v>24</v>
      </c>
      <c r="E22" s="188"/>
      <c r="F22" s="188"/>
      <c r="G22" s="128"/>
      <c r="H22" s="188" t="s">
        <v>25</v>
      </c>
      <c r="I22" s="188"/>
      <c r="J22" s="128"/>
      <c r="K22" s="188" t="s">
        <v>26</v>
      </c>
      <c r="L22" s="188"/>
      <c r="M22" s="129"/>
      <c r="N22" s="128"/>
      <c r="O22" s="130"/>
      <c r="P22" s="130"/>
      <c r="Q22" s="128"/>
      <c r="R22" s="128"/>
      <c r="S22" s="128"/>
      <c r="T22" s="128"/>
      <c r="U22" s="128"/>
      <c r="V22" s="128"/>
      <c r="W22" s="128"/>
      <c r="X22" s="128"/>
    </row>
    <row r="23" spans="2:24" ht="7.5" customHeight="1" x14ac:dyDescent="0.2"/>
    <row r="24" spans="2:24" ht="15" x14ac:dyDescent="0.25">
      <c r="B24" s="97" t="s">
        <v>27</v>
      </c>
    </row>
    <row r="25" spans="2:24" s="131" customFormat="1" x14ac:dyDescent="0.2">
      <c r="C25" s="132" t="s">
        <v>28</v>
      </c>
      <c r="D25" s="132"/>
      <c r="E25" s="132"/>
      <c r="F25" s="133"/>
      <c r="G25" s="133"/>
      <c r="H25" s="133"/>
      <c r="I25" s="133"/>
      <c r="J25" s="133"/>
      <c r="K25" s="133"/>
      <c r="L25" s="133"/>
      <c r="M25" s="133"/>
      <c r="N25" s="133"/>
      <c r="O25" s="97"/>
      <c r="P25" s="97"/>
    </row>
    <row r="26" spans="2:24" s="124" customFormat="1" ht="14.1" customHeight="1" x14ac:dyDescent="0.2">
      <c r="D26" s="181"/>
      <c r="E26" s="181"/>
      <c r="F26" s="181"/>
      <c r="G26" s="125" t="s">
        <v>22</v>
      </c>
      <c r="H26" s="182"/>
      <c r="I26" s="182"/>
      <c r="J26" s="125" t="s">
        <v>22</v>
      </c>
      <c r="K26" s="181"/>
      <c r="L26" s="181"/>
      <c r="M26" s="126"/>
      <c r="N26" s="125" t="s">
        <v>23</v>
      </c>
      <c r="O26" s="186">
        <f>$D26*$H26*$K26</f>
        <v>0</v>
      </c>
      <c r="P26" s="187"/>
    </row>
    <row r="27" spans="2:24" s="127" customFormat="1" ht="14.1" customHeight="1" x14ac:dyDescent="0.25">
      <c r="D27" s="188" t="s">
        <v>29</v>
      </c>
      <c r="E27" s="188"/>
      <c r="F27" s="188"/>
      <c r="G27" s="128"/>
      <c r="H27" s="188" t="s">
        <v>30</v>
      </c>
      <c r="I27" s="188"/>
      <c r="J27" s="128"/>
      <c r="K27" s="188" t="s">
        <v>31</v>
      </c>
      <c r="L27" s="188"/>
      <c r="M27" s="129"/>
      <c r="N27" s="128"/>
      <c r="O27" s="130"/>
      <c r="P27" s="130"/>
    </row>
    <row r="28" spans="2:24" s="131" customFormat="1" ht="14.1" customHeight="1" x14ac:dyDescent="0.2">
      <c r="C28" s="132" t="s">
        <v>32</v>
      </c>
      <c r="D28" s="132"/>
      <c r="E28" s="132"/>
      <c r="F28" s="133"/>
      <c r="G28" s="133"/>
      <c r="H28" s="133"/>
      <c r="I28" s="133"/>
      <c r="J28" s="133"/>
      <c r="K28" s="133"/>
      <c r="L28" s="133"/>
      <c r="M28" s="133"/>
      <c r="N28" s="133"/>
      <c r="O28" s="97"/>
      <c r="P28" s="97"/>
    </row>
    <row r="29" spans="2:24" s="124" customFormat="1" ht="14.1" customHeight="1" x14ac:dyDescent="0.2">
      <c r="D29" s="181"/>
      <c r="E29" s="181"/>
      <c r="F29" s="181"/>
      <c r="G29" s="125" t="s">
        <v>22</v>
      </c>
      <c r="H29" s="182"/>
      <c r="I29" s="182"/>
      <c r="J29" s="125" t="s">
        <v>22</v>
      </c>
      <c r="K29" s="181"/>
      <c r="L29" s="181"/>
      <c r="M29" s="126"/>
      <c r="N29" s="125" t="s">
        <v>23</v>
      </c>
      <c r="O29" s="186">
        <f>$D29*$H29*$K29</f>
        <v>0</v>
      </c>
      <c r="P29" s="187"/>
    </row>
    <row r="30" spans="2:24" s="127" customFormat="1" ht="14.1" customHeight="1" x14ac:dyDescent="0.25">
      <c r="D30" s="194" t="s">
        <v>33</v>
      </c>
      <c r="E30" s="194"/>
      <c r="F30" s="194"/>
      <c r="G30" s="128"/>
      <c r="H30" s="194" t="s">
        <v>34</v>
      </c>
      <c r="I30" s="194"/>
      <c r="J30" s="128"/>
      <c r="K30" s="188" t="s">
        <v>35</v>
      </c>
      <c r="L30" s="188"/>
      <c r="M30" s="129"/>
      <c r="N30" s="128"/>
      <c r="O30" s="130"/>
      <c r="P30" s="130"/>
    </row>
    <row r="31" spans="2:24" s="127" customFormat="1" ht="9" customHeight="1" x14ac:dyDescent="0.25">
      <c r="F31" s="128"/>
      <c r="G31" s="128"/>
      <c r="H31" s="134" t="s">
        <v>36</v>
      </c>
      <c r="J31" s="128"/>
      <c r="K31" s="135"/>
      <c r="L31" s="135"/>
      <c r="M31" s="128"/>
      <c r="N31" s="128"/>
      <c r="O31" s="136"/>
      <c r="P31" s="136"/>
    </row>
    <row r="32" spans="2:24" s="131" customFormat="1" ht="14.1" customHeight="1" x14ac:dyDescent="0.2">
      <c r="C32" s="132" t="s">
        <v>37</v>
      </c>
      <c r="D32" s="132"/>
      <c r="E32" s="132"/>
      <c r="F32" s="133"/>
      <c r="G32" s="133"/>
      <c r="H32" s="133"/>
      <c r="I32" s="137"/>
      <c r="J32" s="133"/>
      <c r="K32" s="133"/>
      <c r="L32" s="133"/>
      <c r="M32" s="133"/>
      <c r="N32" s="133"/>
      <c r="O32" s="138"/>
      <c r="P32" s="138"/>
    </row>
    <row r="33" spans="2:16" s="124" customFormat="1" ht="14.1" customHeight="1" x14ac:dyDescent="0.2">
      <c r="D33" s="181"/>
      <c r="E33" s="181"/>
      <c r="F33" s="181"/>
      <c r="G33" s="125" t="s">
        <v>22</v>
      </c>
      <c r="H33" s="182"/>
      <c r="I33" s="182"/>
      <c r="J33" s="125" t="s">
        <v>23</v>
      </c>
      <c r="K33" s="183">
        <f>$D33*$H33</f>
        <v>0</v>
      </c>
      <c r="L33" s="184"/>
      <c r="M33" s="185"/>
      <c r="N33" s="125"/>
      <c r="O33" s="139"/>
      <c r="P33" s="139"/>
    </row>
    <row r="34" spans="2:16" s="127" customFormat="1" ht="14.1" customHeight="1" x14ac:dyDescent="0.25">
      <c r="D34" s="194" t="s">
        <v>38</v>
      </c>
      <c r="E34" s="194"/>
      <c r="F34" s="194"/>
      <c r="G34" s="128"/>
      <c r="H34" s="188" t="s">
        <v>39</v>
      </c>
      <c r="I34" s="188"/>
      <c r="J34" s="128"/>
      <c r="K34" s="189" t="s">
        <v>40</v>
      </c>
      <c r="L34" s="189"/>
      <c r="M34" s="189"/>
      <c r="N34" s="128"/>
      <c r="O34" s="140"/>
      <c r="P34" s="140"/>
    </row>
    <row r="35" spans="2:16" s="124" customFormat="1" ht="14.1" customHeight="1" x14ac:dyDescent="0.2">
      <c r="D35" s="181"/>
      <c r="E35" s="181"/>
      <c r="F35" s="181"/>
      <c r="G35" s="125" t="s">
        <v>22</v>
      </c>
      <c r="H35" s="182"/>
      <c r="I35" s="182"/>
      <c r="J35" s="125" t="s">
        <v>23</v>
      </c>
      <c r="K35" s="183">
        <f>$D35*$H35</f>
        <v>0</v>
      </c>
      <c r="L35" s="184"/>
      <c r="M35" s="185"/>
      <c r="N35" s="125"/>
      <c r="O35" s="139"/>
      <c r="P35" s="139"/>
    </row>
    <row r="36" spans="2:16" s="127" customFormat="1" ht="14.1" customHeight="1" x14ac:dyDescent="0.25">
      <c r="D36" s="188" t="s">
        <v>41</v>
      </c>
      <c r="E36" s="188"/>
      <c r="F36" s="188"/>
      <c r="G36" s="128"/>
      <c r="H36" s="188" t="s">
        <v>42</v>
      </c>
      <c r="I36" s="188"/>
      <c r="J36" s="128"/>
      <c r="K36" s="189" t="s">
        <v>40</v>
      </c>
      <c r="L36" s="189"/>
      <c r="M36" s="189"/>
      <c r="N36" s="128"/>
      <c r="O36" s="140"/>
      <c r="P36" s="140"/>
    </row>
    <row r="37" spans="2:16" ht="14.1" customHeight="1" x14ac:dyDescent="0.2">
      <c r="D37" s="181"/>
      <c r="E37" s="181"/>
      <c r="F37" s="181"/>
      <c r="G37" s="125" t="s">
        <v>22</v>
      </c>
      <c r="H37" s="182"/>
      <c r="I37" s="182"/>
      <c r="J37" s="125" t="s">
        <v>23</v>
      </c>
      <c r="K37" s="183">
        <f>$D37*$H37</f>
        <v>0</v>
      </c>
      <c r="L37" s="184"/>
      <c r="M37" s="185"/>
      <c r="N37" s="125" t="s">
        <v>23</v>
      </c>
      <c r="O37" s="186">
        <f>$K$33+$K$35+$K$37</f>
        <v>0</v>
      </c>
      <c r="P37" s="187"/>
    </row>
    <row r="38" spans="2:16" s="136" customFormat="1" ht="14.1" customHeight="1" x14ac:dyDescent="0.25">
      <c r="D38" s="188" t="s">
        <v>43</v>
      </c>
      <c r="E38" s="188"/>
      <c r="F38" s="188"/>
      <c r="G38" s="128"/>
      <c r="H38" s="188" t="s">
        <v>44</v>
      </c>
      <c r="I38" s="188"/>
      <c r="J38" s="128"/>
      <c r="K38" s="129"/>
      <c r="L38" s="129"/>
      <c r="M38" s="128"/>
      <c r="N38" s="128"/>
      <c r="O38" s="130"/>
      <c r="P38" s="130"/>
    </row>
    <row r="39" spans="2:16" s="136" customFormat="1" ht="7.5" customHeight="1" x14ac:dyDescent="0.25">
      <c r="F39" s="128"/>
      <c r="G39" s="128"/>
      <c r="H39" s="128"/>
      <c r="I39" s="128"/>
      <c r="J39" s="128"/>
      <c r="K39" s="128"/>
      <c r="L39" s="128"/>
      <c r="M39" s="128"/>
      <c r="N39" s="128"/>
      <c r="O39" s="141"/>
      <c r="P39" s="141"/>
    </row>
    <row r="40" spans="2:16" ht="15" x14ac:dyDescent="0.25">
      <c r="B40" s="97" t="s">
        <v>45</v>
      </c>
      <c r="O40" s="174"/>
      <c r="P40" s="175"/>
    </row>
    <row r="41" spans="2:16" ht="12" customHeight="1" x14ac:dyDescent="0.25">
      <c r="B41" s="142"/>
      <c r="C41" s="142" t="s">
        <v>46</v>
      </c>
      <c r="D41" s="142"/>
      <c r="E41" s="142"/>
      <c r="F41" s="143"/>
      <c r="G41" s="143"/>
      <c r="H41" s="190" t="s">
        <v>284</v>
      </c>
      <c r="I41" s="191"/>
      <c r="J41" s="191"/>
      <c r="K41" s="191"/>
      <c r="L41" s="191"/>
      <c r="M41" s="191"/>
      <c r="N41" s="144"/>
    </row>
    <row r="42" spans="2:16" ht="5.25" customHeight="1" x14ac:dyDescent="0.25">
      <c r="B42" s="145"/>
      <c r="C42" s="145"/>
      <c r="D42" s="145"/>
      <c r="E42" s="145"/>
      <c r="F42" s="146"/>
      <c r="G42" s="146"/>
      <c r="H42" s="147"/>
      <c r="I42" s="148"/>
      <c r="J42" s="148"/>
      <c r="K42" s="148"/>
      <c r="L42" s="148"/>
      <c r="M42" s="148"/>
      <c r="N42" s="148"/>
    </row>
    <row r="43" spans="2:16" ht="12" customHeight="1" x14ac:dyDescent="0.25">
      <c r="C43" s="192" t="s">
        <v>247</v>
      </c>
      <c r="D43" s="193"/>
      <c r="E43" s="193"/>
      <c r="F43" s="193"/>
      <c r="G43" s="193"/>
      <c r="H43" s="193"/>
      <c r="I43" s="193"/>
      <c r="J43" s="149"/>
      <c r="K43" s="150" t="s">
        <v>47</v>
      </c>
      <c r="L43" s="149"/>
      <c r="M43" s="150" t="s">
        <v>48</v>
      </c>
      <c r="N43" s="144"/>
    </row>
    <row r="44" spans="2:16" ht="12.75" customHeight="1" x14ac:dyDescent="0.25">
      <c r="C44" s="173" t="s">
        <v>248</v>
      </c>
      <c r="D44" s="173"/>
      <c r="E44" s="173"/>
      <c r="F44" s="173"/>
      <c r="G44" s="228" t="s">
        <v>285</v>
      </c>
      <c r="H44" s="228"/>
      <c r="I44" s="228"/>
      <c r="J44" s="228"/>
      <c r="K44" s="150"/>
      <c r="L44" s="172"/>
      <c r="M44" s="150"/>
      <c r="N44" s="144"/>
    </row>
    <row r="45" spans="2:16" ht="3.75" customHeight="1" x14ac:dyDescent="0.25">
      <c r="C45" s="151"/>
      <c r="I45" s="152"/>
      <c r="J45" s="152"/>
      <c r="K45" s="152"/>
      <c r="L45" s="152"/>
      <c r="M45" s="152"/>
      <c r="N45" s="148"/>
    </row>
    <row r="46" spans="2:16" ht="15" x14ac:dyDescent="0.25">
      <c r="B46" s="97" t="s">
        <v>49</v>
      </c>
    </row>
    <row r="47" spans="2:16" x14ac:dyDescent="0.2">
      <c r="D47" s="181"/>
      <c r="E47" s="181"/>
      <c r="F47" s="181"/>
      <c r="G47" s="125" t="s">
        <v>22</v>
      </c>
      <c r="H47" s="182"/>
      <c r="I47" s="182"/>
      <c r="J47" s="125" t="s">
        <v>23</v>
      </c>
      <c r="K47" s="183">
        <f>$D47*$H47</f>
        <v>0</v>
      </c>
      <c r="L47" s="184"/>
      <c r="M47" s="185"/>
      <c r="N47" s="125"/>
      <c r="O47" s="139"/>
      <c r="P47" s="139"/>
    </row>
    <row r="48" spans="2:16" s="136" customFormat="1" x14ac:dyDescent="0.25">
      <c r="D48" s="188" t="s">
        <v>1</v>
      </c>
      <c r="E48" s="188"/>
      <c r="F48" s="188"/>
      <c r="G48" s="128"/>
      <c r="H48" s="188" t="s">
        <v>50</v>
      </c>
      <c r="I48" s="188"/>
      <c r="J48" s="128"/>
      <c r="K48" s="189" t="s">
        <v>40</v>
      </c>
      <c r="L48" s="189"/>
      <c r="M48" s="189"/>
      <c r="N48" s="128"/>
      <c r="O48" s="140"/>
      <c r="P48" s="140"/>
    </row>
    <row r="49" spans="2:17" ht="15.75" customHeight="1" x14ac:dyDescent="0.2">
      <c r="D49" s="181"/>
      <c r="E49" s="181"/>
      <c r="F49" s="181"/>
      <c r="G49" s="125" t="s">
        <v>22</v>
      </c>
      <c r="H49" s="182"/>
      <c r="I49" s="182"/>
      <c r="J49" s="125" t="s">
        <v>23</v>
      </c>
      <c r="K49" s="183">
        <f>$D49*$H49</f>
        <v>0</v>
      </c>
      <c r="L49" s="184"/>
      <c r="M49" s="185"/>
      <c r="N49" s="125" t="s">
        <v>23</v>
      </c>
      <c r="O49" s="186">
        <f>$K$47+K49</f>
        <v>0</v>
      </c>
      <c r="P49" s="187"/>
    </row>
    <row r="50" spans="2:17" s="136" customFormat="1" x14ac:dyDescent="0.25">
      <c r="D50" s="188" t="s">
        <v>1</v>
      </c>
      <c r="E50" s="188"/>
      <c r="F50" s="188"/>
      <c r="G50" s="128"/>
      <c r="H50" s="188" t="s">
        <v>50</v>
      </c>
      <c r="I50" s="188"/>
      <c r="J50" s="128"/>
      <c r="K50" s="129"/>
      <c r="L50" s="129"/>
      <c r="M50" s="128"/>
      <c r="N50" s="128"/>
      <c r="O50" s="140"/>
      <c r="P50" s="140"/>
    </row>
    <row r="51" spans="2:17" ht="7.5" customHeight="1" x14ac:dyDescent="0.2"/>
    <row r="52" spans="2:17" ht="15" x14ac:dyDescent="0.25">
      <c r="B52" s="97" t="s">
        <v>51</v>
      </c>
      <c r="O52" s="174"/>
      <c r="P52" s="175"/>
    </row>
    <row r="53" spans="2:17" ht="12.75" customHeight="1" x14ac:dyDescent="0.25">
      <c r="B53" s="124"/>
      <c r="C53" s="153" t="s">
        <v>52</v>
      </c>
      <c r="D53" s="124"/>
      <c r="E53" s="124"/>
      <c r="F53" s="97"/>
      <c r="G53" s="219"/>
      <c r="H53" s="220"/>
      <c r="I53" s="220"/>
      <c r="J53" s="220"/>
      <c r="K53" s="220"/>
      <c r="L53" s="220"/>
      <c r="M53" s="221"/>
      <c r="N53" s="154"/>
      <c r="O53" s="155"/>
      <c r="P53" s="155"/>
      <c r="Q53" s="124"/>
    </row>
    <row r="54" spans="2:17" ht="10.5" customHeight="1" x14ac:dyDescent="0.25">
      <c r="C54" s="156"/>
      <c r="D54" s="156"/>
      <c r="E54" s="156"/>
      <c r="F54" s="156"/>
      <c r="G54" s="222"/>
      <c r="H54" s="223"/>
      <c r="I54" s="223"/>
      <c r="J54" s="223"/>
      <c r="K54" s="223"/>
      <c r="L54" s="223"/>
      <c r="M54" s="224"/>
      <c r="N54" s="154"/>
      <c r="O54" s="156"/>
      <c r="P54" s="156"/>
    </row>
    <row r="55" spans="2:17" ht="5.25" customHeight="1" thickBot="1" x14ac:dyDescent="0.25"/>
    <row r="56" spans="2:17" ht="15" thickBot="1" x14ac:dyDescent="0.25">
      <c r="N56" s="225" t="s">
        <v>53</v>
      </c>
      <c r="O56" s="226">
        <f>O21+O26+O29+O37+O40+O49+O52</f>
        <v>0</v>
      </c>
      <c r="P56" s="227"/>
    </row>
    <row r="57" spans="2:17" ht="4.5" customHeight="1" x14ac:dyDescent="0.2"/>
    <row r="58" spans="2:17" ht="20.100000000000001" customHeight="1" x14ac:dyDescent="0.3">
      <c r="B58" s="176" t="s">
        <v>54</v>
      </c>
      <c r="C58" s="177"/>
      <c r="D58" s="177"/>
      <c r="E58" s="177"/>
      <c r="F58" s="177"/>
      <c r="G58" s="177"/>
      <c r="H58" s="177"/>
      <c r="I58" s="177"/>
      <c r="J58" s="177"/>
      <c r="K58" s="157"/>
      <c r="L58" s="157"/>
      <c r="M58" s="157"/>
      <c r="N58" s="178"/>
      <c r="O58" s="178"/>
      <c r="P58" s="178"/>
    </row>
    <row r="59" spans="2:17" ht="14.1" customHeight="1" x14ac:dyDescent="0.25">
      <c r="K59" s="179" t="s">
        <v>280</v>
      </c>
      <c r="L59" s="179"/>
      <c r="M59" s="179"/>
      <c r="N59" s="180"/>
      <c r="O59" s="180"/>
    </row>
    <row r="60" spans="2:17" ht="13.5" customHeight="1" x14ac:dyDescent="0.25">
      <c r="B60" s="229" t="s">
        <v>287</v>
      </c>
      <c r="K60" s="217"/>
      <c r="L60" s="217"/>
      <c r="M60" s="217"/>
      <c r="N60" s="218"/>
      <c r="O60" s="218"/>
    </row>
    <row r="61" spans="2:17" s="98" customFormat="1" ht="8.25" customHeight="1" x14ac:dyDescent="0.2">
      <c r="B61" s="215" t="s">
        <v>281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</row>
    <row r="62" spans="2:17" ht="13.5" customHeight="1" x14ac:dyDescent="0.2">
      <c r="B62" s="215" t="s">
        <v>282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</row>
    <row r="63" spans="2:17" ht="9" customHeight="1" x14ac:dyDescent="0.2">
      <c r="B63" s="215" t="s">
        <v>283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</row>
    <row r="69" spans="2:9" ht="15" x14ac:dyDescent="0.25">
      <c r="B69"/>
      <c r="C69"/>
      <c r="D69"/>
      <c r="E69"/>
      <c r="F69"/>
      <c r="G69"/>
      <c r="H69"/>
      <c r="I69"/>
    </row>
    <row r="70" spans="2:9" hidden="1" x14ac:dyDescent="0.2">
      <c r="B70" s="124" t="s">
        <v>0</v>
      </c>
      <c r="C70" s="124" t="s">
        <v>55</v>
      </c>
      <c r="D70" s="97" t="s">
        <v>56</v>
      </c>
      <c r="I70" s="97"/>
    </row>
    <row r="71" spans="2:9" ht="14.25" hidden="1" customHeight="1" x14ac:dyDescent="0.25">
      <c r="B71" s="93" t="s">
        <v>57</v>
      </c>
      <c r="C71" s="93" t="s">
        <v>58</v>
      </c>
      <c r="D71" s="94">
        <v>1821</v>
      </c>
    </row>
    <row r="72" spans="2:9" ht="15" hidden="1" x14ac:dyDescent="0.25">
      <c r="B72" s="58" t="s">
        <v>60</v>
      </c>
      <c r="C72" s="93" t="s">
        <v>61</v>
      </c>
      <c r="D72" s="94">
        <v>1811</v>
      </c>
    </row>
    <row r="73" spans="2:9" ht="15" hidden="1" x14ac:dyDescent="0.25">
      <c r="B73" s="32" t="s">
        <v>62</v>
      </c>
      <c r="C73" s="32" t="s">
        <v>63</v>
      </c>
      <c r="D73" s="94">
        <v>1806</v>
      </c>
    </row>
    <row r="74" spans="2:9" ht="15" hidden="1" x14ac:dyDescent="0.25">
      <c r="B74" s="37" t="s">
        <v>64</v>
      </c>
      <c r="C74" s="37" t="s">
        <v>65</v>
      </c>
      <c r="D74" s="159">
        <v>1809</v>
      </c>
    </row>
    <row r="75" spans="2:9" ht="15" hidden="1" x14ac:dyDescent="0.25">
      <c r="B75" s="32" t="s">
        <v>66</v>
      </c>
      <c r="C75" s="32" t="s">
        <v>67</v>
      </c>
      <c r="D75" s="94">
        <v>1805</v>
      </c>
    </row>
    <row r="76" spans="2:9" ht="15" hidden="1" x14ac:dyDescent="0.25">
      <c r="B76" s="32" t="s">
        <v>68</v>
      </c>
      <c r="C76" s="52" t="s">
        <v>69</v>
      </c>
      <c r="D76" s="160">
        <v>1810</v>
      </c>
    </row>
    <row r="77" spans="2:9" ht="15" hidden="1" x14ac:dyDescent="0.25">
      <c r="B77" s="32" t="s">
        <v>70</v>
      </c>
      <c r="C77" s="32" t="s">
        <v>63</v>
      </c>
      <c r="D77" s="94">
        <v>1806</v>
      </c>
    </row>
    <row r="78" spans="2:9" ht="15" hidden="1" x14ac:dyDescent="0.25">
      <c r="B78" s="6" t="s">
        <v>71</v>
      </c>
      <c r="C78" s="93" t="s">
        <v>72</v>
      </c>
      <c r="D78" s="94">
        <v>1813</v>
      </c>
    </row>
    <row r="79" spans="2:9" ht="15" hidden="1" x14ac:dyDescent="0.25">
      <c r="B79" s="32" t="s">
        <v>73</v>
      </c>
      <c r="C79" s="32" t="s">
        <v>67</v>
      </c>
      <c r="D79" s="94">
        <v>1805</v>
      </c>
    </row>
    <row r="80" spans="2:9" ht="15" hidden="1" x14ac:dyDescent="0.25">
      <c r="B80" s="37" t="s">
        <v>74</v>
      </c>
      <c r="C80" s="37" t="s">
        <v>65</v>
      </c>
      <c r="D80" s="159">
        <v>1809</v>
      </c>
    </row>
    <row r="81" spans="2:4" ht="15" hidden="1" x14ac:dyDescent="0.25">
      <c r="B81" s="32" t="s">
        <v>75</v>
      </c>
      <c r="C81" s="32" t="s">
        <v>67</v>
      </c>
      <c r="D81" s="94">
        <v>1805</v>
      </c>
    </row>
    <row r="82" spans="2:4" ht="15" hidden="1" x14ac:dyDescent="0.25">
      <c r="B82" s="32" t="s">
        <v>76</v>
      </c>
      <c r="C82" s="32" t="s">
        <v>67</v>
      </c>
      <c r="D82" s="94">
        <v>1805</v>
      </c>
    </row>
    <row r="83" spans="2:4" ht="15" hidden="1" x14ac:dyDescent="0.25">
      <c r="B83" s="93" t="s">
        <v>77</v>
      </c>
      <c r="C83" s="93" t="s">
        <v>78</v>
      </c>
      <c r="D83" s="94">
        <v>1822</v>
      </c>
    </row>
    <row r="84" spans="2:4" ht="15" hidden="1" x14ac:dyDescent="0.25">
      <c r="B84" s="32" t="s">
        <v>79</v>
      </c>
      <c r="C84" s="32" t="s">
        <v>79</v>
      </c>
      <c r="D84" s="33">
        <v>1802</v>
      </c>
    </row>
    <row r="85" spans="2:4" ht="15" hidden="1" x14ac:dyDescent="0.25">
      <c r="B85" s="37" t="s">
        <v>80</v>
      </c>
      <c r="C85" s="37" t="s">
        <v>65</v>
      </c>
      <c r="D85" s="159">
        <v>1809</v>
      </c>
    </row>
    <row r="86" spans="2:4" ht="15" hidden="1" x14ac:dyDescent="0.25">
      <c r="B86" s="32" t="s">
        <v>81</v>
      </c>
      <c r="C86" s="32" t="s">
        <v>67</v>
      </c>
      <c r="D86" s="94">
        <v>1805</v>
      </c>
    </row>
    <row r="87" spans="2:4" ht="15" hidden="1" x14ac:dyDescent="0.25">
      <c r="B87" s="32" t="s">
        <v>4</v>
      </c>
      <c r="C87" s="32" t="s">
        <v>82</v>
      </c>
      <c r="D87" s="33">
        <v>1801</v>
      </c>
    </row>
    <row r="88" spans="2:4" ht="15" hidden="1" x14ac:dyDescent="0.25">
      <c r="B88" s="161" t="s">
        <v>84</v>
      </c>
      <c r="C88" s="93" t="s">
        <v>85</v>
      </c>
      <c r="D88" s="94">
        <v>1824</v>
      </c>
    </row>
    <row r="89" spans="2:4" ht="15" hidden="1" x14ac:dyDescent="0.25">
      <c r="B89" s="32" t="s">
        <v>86</v>
      </c>
      <c r="C89" s="32" t="s">
        <v>67</v>
      </c>
      <c r="D89" s="94">
        <v>1805</v>
      </c>
    </row>
    <row r="90" spans="2:4" ht="15" hidden="1" x14ac:dyDescent="0.25">
      <c r="B90" s="93" t="s">
        <v>267</v>
      </c>
      <c r="C90" s="93" t="s">
        <v>266</v>
      </c>
      <c r="D90" s="94">
        <v>1815</v>
      </c>
    </row>
    <row r="91" spans="2:4" ht="15" hidden="1" x14ac:dyDescent="0.25">
      <c r="B91" s="37" t="s">
        <v>87</v>
      </c>
      <c r="C91" s="37" t="s">
        <v>65</v>
      </c>
      <c r="D91" s="159">
        <v>1809</v>
      </c>
    </row>
    <row r="92" spans="2:4" ht="15" hidden="1" x14ac:dyDescent="0.25">
      <c r="B92" s="93" t="s">
        <v>88</v>
      </c>
      <c r="C92" s="93" t="s">
        <v>58</v>
      </c>
      <c r="D92" s="94">
        <v>1821</v>
      </c>
    </row>
    <row r="93" spans="2:4" ht="15" hidden="1" x14ac:dyDescent="0.25">
      <c r="B93" s="32" t="s">
        <v>89</v>
      </c>
      <c r="C93" s="52" t="s">
        <v>69</v>
      </c>
      <c r="D93" s="160">
        <v>1810</v>
      </c>
    </row>
    <row r="94" spans="2:4" ht="15" hidden="1" x14ac:dyDescent="0.25">
      <c r="B94" s="32" t="s">
        <v>90</v>
      </c>
      <c r="C94" s="32" t="s">
        <v>90</v>
      </c>
      <c r="D94" s="162">
        <v>1803</v>
      </c>
    </row>
    <row r="95" spans="2:4" ht="15" hidden="1" x14ac:dyDescent="0.25">
      <c r="B95" s="93" t="s">
        <v>91</v>
      </c>
      <c r="C95" s="32" t="s">
        <v>63</v>
      </c>
      <c r="D95" s="94">
        <v>1806</v>
      </c>
    </row>
    <row r="96" spans="2:4" ht="15" hidden="1" x14ac:dyDescent="0.25">
      <c r="B96" s="32" t="s">
        <v>5</v>
      </c>
      <c r="C96" s="32" t="s">
        <v>82</v>
      </c>
      <c r="D96" s="33">
        <v>1801</v>
      </c>
    </row>
    <row r="97" spans="2:4" ht="15" hidden="1" x14ac:dyDescent="0.25">
      <c r="B97" s="32" t="s">
        <v>92</v>
      </c>
      <c r="C97" s="32" t="s">
        <v>67</v>
      </c>
      <c r="D97" s="94">
        <v>1805</v>
      </c>
    </row>
    <row r="98" spans="2:4" ht="15" hidden="1" x14ac:dyDescent="0.25">
      <c r="B98" s="32" t="s">
        <v>93</v>
      </c>
      <c r="C98" s="52" t="s">
        <v>69</v>
      </c>
      <c r="D98" s="160">
        <v>1810</v>
      </c>
    </row>
    <row r="99" spans="2:4" ht="15" hidden="1" x14ac:dyDescent="0.25">
      <c r="B99" s="32" t="s">
        <v>94</v>
      </c>
      <c r="C99" s="32" t="s">
        <v>95</v>
      </c>
      <c r="D99" s="33">
        <v>1819</v>
      </c>
    </row>
    <row r="100" spans="2:4" ht="15" hidden="1" x14ac:dyDescent="0.25">
      <c r="B100" s="37" t="s">
        <v>96</v>
      </c>
      <c r="C100" s="37" t="s">
        <v>65</v>
      </c>
      <c r="D100" s="159">
        <v>1809</v>
      </c>
    </row>
    <row r="101" spans="2:4" ht="15" hidden="1" x14ac:dyDescent="0.25">
      <c r="B101" s="37" t="s">
        <v>97</v>
      </c>
      <c r="C101" s="37" t="s">
        <v>65</v>
      </c>
      <c r="D101" s="159">
        <v>1809</v>
      </c>
    </row>
    <row r="102" spans="2:4" ht="15" hidden="1" x14ac:dyDescent="0.25">
      <c r="B102" s="37" t="s">
        <v>256</v>
      </c>
      <c r="C102" s="52" t="s">
        <v>255</v>
      </c>
      <c r="D102" s="160">
        <v>1804</v>
      </c>
    </row>
    <row r="103" spans="2:4" ht="15" hidden="1" x14ac:dyDescent="0.25">
      <c r="B103" s="32" t="s">
        <v>251</v>
      </c>
      <c r="C103" s="32" t="s">
        <v>83</v>
      </c>
      <c r="D103" s="162">
        <v>1808</v>
      </c>
    </row>
    <row r="104" spans="2:4" ht="15" hidden="1" x14ac:dyDescent="0.25">
      <c r="B104" s="93" t="s">
        <v>98</v>
      </c>
      <c r="C104" s="93" t="s">
        <v>85</v>
      </c>
      <c r="D104" s="94">
        <v>1824</v>
      </c>
    </row>
    <row r="105" spans="2:4" ht="15" hidden="1" x14ac:dyDescent="0.25">
      <c r="B105" s="37" t="s">
        <v>252</v>
      </c>
      <c r="C105" s="37" t="s">
        <v>65</v>
      </c>
      <c r="D105" s="159">
        <v>1809</v>
      </c>
    </row>
    <row r="106" spans="2:4" ht="15" hidden="1" x14ac:dyDescent="0.25">
      <c r="B106" s="32" t="s">
        <v>99</v>
      </c>
      <c r="C106" s="32" t="s">
        <v>63</v>
      </c>
      <c r="D106" s="94">
        <v>1806</v>
      </c>
    </row>
    <row r="107" spans="2:4" ht="15" hidden="1" x14ac:dyDescent="0.25">
      <c r="B107" s="32" t="s">
        <v>100</v>
      </c>
      <c r="C107" s="32" t="s">
        <v>90</v>
      </c>
      <c r="D107" s="162">
        <v>1803</v>
      </c>
    </row>
    <row r="108" spans="2:4" ht="15" hidden="1" x14ac:dyDescent="0.25">
      <c r="B108" s="93" t="s">
        <v>101</v>
      </c>
      <c r="C108" s="93" t="s">
        <v>85</v>
      </c>
      <c r="D108" s="94">
        <v>1824</v>
      </c>
    </row>
    <row r="109" spans="2:4" ht="15" hidden="1" x14ac:dyDescent="0.25">
      <c r="B109" s="32" t="s">
        <v>102</v>
      </c>
      <c r="C109" s="32" t="s">
        <v>67</v>
      </c>
      <c r="D109" s="94">
        <v>1805</v>
      </c>
    </row>
    <row r="110" spans="2:4" ht="15" hidden="1" x14ac:dyDescent="0.25">
      <c r="B110" s="37" t="s">
        <v>103</v>
      </c>
      <c r="C110" s="37" t="s">
        <v>65</v>
      </c>
      <c r="D110" s="159">
        <v>1809</v>
      </c>
    </row>
    <row r="111" spans="2:4" ht="15" hidden="1" x14ac:dyDescent="0.25">
      <c r="B111" s="32" t="s">
        <v>104</v>
      </c>
      <c r="C111" s="32" t="s">
        <v>67</v>
      </c>
      <c r="D111" s="94">
        <v>1805</v>
      </c>
    </row>
    <row r="112" spans="2:4" ht="15" hidden="1" x14ac:dyDescent="0.25">
      <c r="B112" s="37" t="s">
        <v>105</v>
      </c>
      <c r="C112" s="93" t="s">
        <v>105</v>
      </c>
      <c r="D112" s="94">
        <v>1814</v>
      </c>
    </row>
    <row r="113" spans="2:4" ht="15" hidden="1" x14ac:dyDescent="0.25">
      <c r="B113" s="93" t="s">
        <v>106</v>
      </c>
      <c r="C113" s="93" t="s">
        <v>106</v>
      </c>
      <c r="D113" s="94">
        <v>1825</v>
      </c>
    </row>
    <row r="114" spans="2:4" ht="15" hidden="1" x14ac:dyDescent="0.25">
      <c r="B114" s="32" t="s">
        <v>108</v>
      </c>
      <c r="C114" s="32" t="s">
        <v>67</v>
      </c>
      <c r="D114" s="94">
        <v>1805</v>
      </c>
    </row>
    <row r="115" spans="2:4" ht="15" hidden="1" x14ac:dyDescent="0.25">
      <c r="B115" s="6" t="s">
        <v>109</v>
      </c>
      <c r="C115" s="6" t="s">
        <v>110</v>
      </c>
      <c r="D115" s="7">
        <v>1820</v>
      </c>
    </row>
    <row r="116" spans="2:4" ht="15" hidden="1" x14ac:dyDescent="0.25">
      <c r="B116" s="32" t="s">
        <v>111</v>
      </c>
      <c r="C116" s="52" t="s">
        <v>69</v>
      </c>
      <c r="D116" s="160">
        <v>1810</v>
      </c>
    </row>
    <row r="117" spans="2:4" ht="15" hidden="1" x14ac:dyDescent="0.25">
      <c r="B117" s="32" t="s">
        <v>112</v>
      </c>
      <c r="C117" s="93" t="s">
        <v>61</v>
      </c>
      <c r="D117" s="94">
        <v>1811</v>
      </c>
    </row>
    <row r="118" spans="2:4" ht="15" hidden="1" x14ac:dyDescent="0.25">
      <c r="B118" s="37" t="s">
        <v>113</v>
      </c>
      <c r="C118" s="93" t="s">
        <v>114</v>
      </c>
      <c r="D118" s="94">
        <v>1807</v>
      </c>
    </row>
    <row r="119" spans="2:4" ht="15" hidden="1" x14ac:dyDescent="0.25">
      <c r="B119" s="6" t="s">
        <v>115</v>
      </c>
      <c r="C119" s="93" t="s">
        <v>72</v>
      </c>
      <c r="D119" s="94">
        <v>1813</v>
      </c>
    </row>
    <row r="120" spans="2:4" ht="15" hidden="1" x14ac:dyDescent="0.25">
      <c r="B120" s="37" t="s">
        <v>116</v>
      </c>
      <c r="C120" s="37" t="s">
        <v>65</v>
      </c>
      <c r="D120" s="159">
        <v>1809</v>
      </c>
    </row>
    <row r="121" spans="2:4" ht="15" hidden="1" x14ac:dyDescent="0.25">
      <c r="B121" s="32" t="s">
        <v>117</v>
      </c>
      <c r="C121" s="32" t="s">
        <v>95</v>
      </c>
      <c r="D121" s="33">
        <v>1819</v>
      </c>
    </row>
    <row r="122" spans="2:4" ht="15" hidden="1" x14ac:dyDescent="0.25">
      <c r="B122" s="37" t="s">
        <v>118</v>
      </c>
      <c r="C122" s="37" t="s">
        <v>65</v>
      </c>
      <c r="D122" s="159">
        <v>1809</v>
      </c>
    </row>
    <row r="123" spans="2:4" ht="15" hidden="1" x14ac:dyDescent="0.25">
      <c r="B123" s="32" t="s">
        <v>261</v>
      </c>
      <c r="C123" s="93" t="s">
        <v>61</v>
      </c>
      <c r="D123" s="94">
        <v>1811</v>
      </c>
    </row>
    <row r="124" spans="2:4" ht="15" hidden="1" x14ac:dyDescent="0.25">
      <c r="B124" s="93" t="s">
        <v>119</v>
      </c>
      <c r="C124" s="93" t="s">
        <v>273</v>
      </c>
      <c r="D124" s="94">
        <v>1816</v>
      </c>
    </row>
    <row r="125" spans="2:4" ht="15" hidden="1" x14ac:dyDescent="0.25">
      <c r="B125" s="15" t="s">
        <v>120</v>
      </c>
      <c r="C125" s="93" t="s">
        <v>72</v>
      </c>
      <c r="D125" s="94">
        <v>1813</v>
      </c>
    </row>
    <row r="126" spans="2:4" ht="15" hidden="1" x14ac:dyDescent="0.25">
      <c r="B126" s="32" t="s">
        <v>121</v>
      </c>
      <c r="C126" s="32" t="s">
        <v>63</v>
      </c>
      <c r="D126" s="94">
        <v>1806</v>
      </c>
    </row>
    <row r="127" spans="2:4" ht="15" hidden="1" x14ac:dyDescent="0.25">
      <c r="B127" s="32" t="s">
        <v>122</v>
      </c>
      <c r="C127" s="32" t="s">
        <v>67</v>
      </c>
      <c r="D127" s="94">
        <v>1805</v>
      </c>
    </row>
    <row r="128" spans="2:4" ht="15" hidden="1" x14ac:dyDescent="0.25">
      <c r="B128" s="93" t="s">
        <v>123</v>
      </c>
      <c r="C128" s="93" t="s">
        <v>85</v>
      </c>
      <c r="D128" s="94">
        <v>1824</v>
      </c>
    </row>
    <row r="129" spans="2:4" ht="15" hidden="1" x14ac:dyDescent="0.25">
      <c r="B129" s="37" t="s">
        <v>124</v>
      </c>
      <c r="C129" s="37" t="s">
        <v>65</v>
      </c>
      <c r="D129" s="159">
        <v>1809</v>
      </c>
    </row>
    <row r="130" spans="2:4" ht="15" hidden="1" x14ac:dyDescent="0.25">
      <c r="B130" s="93" t="s">
        <v>274</v>
      </c>
      <c r="C130" s="93" t="s">
        <v>273</v>
      </c>
      <c r="D130" s="94">
        <v>1816</v>
      </c>
    </row>
    <row r="131" spans="2:4" ht="15" hidden="1" x14ac:dyDescent="0.25">
      <c r="B131" s="93" t="s">
        <v>125</v>
      </c>
      <c r="C131" s="93" t="s">
        <v>249</v>
      </c>
      <c r="D131" s="94">
        <v>1826</v>
      </c>
    </row>
    <row r="132" spans="2:4" ht="15" hidden="1" x14ac:dyDescent="0.25">
      <c r="B132" s="37" t="s">
        <v>126</v>
      </c>
      <c r="C132" s="37" t="s">
        <v>262</v>
      </c>
      <c r="D132" s="159">
        <v>1827</v>
      </c>
    </row>
    <row r="133" spans="2:4" ht="15" hidden="1" x14ac:dyDescent="0.25">
      <c r="B133" s="93" t="s">
        <v>127</v>
      </c>
      <c r="C133" s="93" t="s">
        <v>85</v>
      </c>
      <c r="D133" s="94">
        <v>1824</v>
      </c>
    </row>
    <row r="134" spans="2:4" ht="15" hidden="1" x14ac:dyDescent="0.25">
      <c r="B134" s="32" t="s">
        <v>128</v>
      </c>
      <c r="C134" s="32" t="s">
        <v>90</v>
      </c>
      <c r="D134" s="162">
        <v>1803</v>
      </c>
    </row>
    <row r="135" spans="2:4" ht="15" hidden="1" x14ac:dyDescent="0.25">
      <c r="B135" s="6" t="s">
        <v>129</v>
      </c>
      <c r="C135" s="93" t="s">
        <v>72</v>
      </c>
      <c r="D135" s="94">
        <v>1813</v>
      </c>
    </row>
    <row r="136" spans="2:4" ht="15" hidden="1" x14ac:dyDescent="0.25">
      <c r="B136" s="32" t="s">
        <v>250</v>
      </c>
      <c r="C136" s="32" t="s">
        <v>83</v>
      </c>
      <c r="D136" s="162">
        <v>1808</v>
      </c>
    </row>
    <row r="137" spans="2:4" ht="15" hidden="1" x14ac:dyDescent="0.25">
      <c r="B137" s="37" t="s">
        <v>130</v>
      </c>
      <c r="C137" s="37" t="s">
        <v>65</v>
      </c>
      <c r="D137" s="159">
        <v>1809</v>
      </c>
    </row>
    <row r="138" spans="2:4" ht="15" hidden="1" x14ac:dyDescent="0.25">
      <c r="B138" s="93" t="s">
        <v>131</v>
      </c>
      <c r="C138" s="93" t="s">
        <v>78</v>
      </c>
      <c r="D138" s="94">
        <v>1822</v>
      </c>
    </row>
    <row r="139" spans="2:4" ht="15" hidden="1" x14ac:dyDescent="0.25">
      <c r="B139" s="32" t="s">
        <v>132</v>
      </c>
      <c r="C139" s="37" t="s">
        <v>133</v>
      </c>
      <c r="D139" s="159">
        <v>1812</v>
      </c>
    </row>
    <row r="140" spans="2:4" ht="15" hidden="1" x14ac:dyDescent="0.25">
      <c r="B140" s="93" t="s">
        <v>268</v>
      </c>
      <c r="C140" s="93" t="s">
        <v>266</v>
      </c>
      <c r="D140" s="94">
        <v>1815</v>
      </c>
    </row>
    <row r="141" spans="2:4" ht="15" hidden="1" x14ac:dyDescent="0.25">
      <c r="B141" s="93" t="s">
        <v>134</v>
      </c>
      <c r="C141" s="93" t="s">
        <v>273</v>
      </c>
      <c r="D141" s="94">
        <v>1816</v>
      </c>
    </row>
    <row r="142" spans="2:4" ht="15" hidden="1" x14ac:dyDescent="0.25">
      <c r="B142" s="32" t="s">
        <v>135</v>
      </c>
      <c r="C142" s="52" t="s">
        <v>69</v>
      </c>
      <c r="D142" s="160">
        <v>1810</v>
      </c>
    </row>
    <row r="143" spans="2:4" ht="15" hidden="1" x14ac:dyDescent="0.25">
      <c r="B143" s="93" t="s">
        <v>136</v>
      </c>
      <c r="C143" s="93" t="s">
        <v>273</v>
      </c>
      <c r="D143" s="94">
        <v>1816</v>
      </c>
    </row>
    <row r="144" spans="2:4" ht="15" hidden="1" x14ac:dyDescent="0.25">
      <c r="B144" s="32" t="s">
        <v>137</v>
      </c>
      <c r="C144" s="32" t="s">
        <v>67</v>
      </c>
      <c r="D144" s="94">
        <v>1805</v>
      </c>
    </row>
    <row r="145" spans="2:4" ht="15" hidden="1" x14ac:dyDescent="0.25">
      <c r="B145" s="32" t="s">
        <v>138</v>
      </c>
      <c r="C145" s="32" t="s">
        <v>95</v>
      </c>
      <c r="D145" s="33">
        <v>1819</v>
      </c>
    </row>
    <row r="146" spans="2:4" ht="15" hidden="1" x14ac:dyDescent="0.25">
      <c r="B146" s="37" t="s">
        <v>275</v>
      </c>
      <c r="C146" s="93" t="s">
        <v>276</v>
      </c>
      <c r="D146" s="94">
        <v>1818</v>
      </c>
    </row>
    <row r="147" spans="2:4" ht="15" hidden="1" x14ac:dyDescent="0.25">
      <c r="B147" s="32" t="s">
        <v>139</v>
      </c>
      <c r="C147" s="52" t="s">
        <v>69</v>
      </c>
      <c r="D147" s="160">
        <v>1810</v>
      </c>
    </row>
    <row r="148" spans="2:4" ht="15" hidden="1" x14ac:dyDescent="0.25">
      <c r="B148" s="32" t="s">
        <v>140</v>
      </c>
      <c r="C148" s="32" t="s">
        <v>63</v>
      </c>
      <c r="D148" s="94">
        <v>1806</v>
      </c>
    </row>
    <row r="149" spans="2:4" ht="15" hidden="1" x14ac:dyDescent="0.25">
      <c r="B149" s="32" t="s">
        <v>141</v>
      </c>
      <c r="C149" s="32" t="s">
        <v>67</v>
      </c>
      <c r="D149" s="94">
        <v>1805</v>
      </c>
    </row>
    <row r="150" spans="2:4" ht="15" hidden="1" x14ac:dyDescent="0.25">
      <c r="B150" s="32" t="s">
        <v>142</v>
      </c>
      <c r="C150" s="32" t="s">
        <v>67</v>
      </c>
      <c r="D150" s="94">
        <v>1805</v>
      </c>
    </row>
    <row r="151" spans="2:4" ht="15" hidden="1" x14ac:dyDescent="0.25">
      <c r="B151" s="93" t="s">
        <v>143</v>
      </c>
      <c r="C151" s="93" t="s">
        <v>58</v>
      </c>
      <c r="D151" s="94">
        <v>1821</v>
      </c>
    </row>
    <row r="152" spans="2:4" ht="15" hidden="1" x14ac:dyDescent="0.25">
      <c r="B152" s="37" t="s">
        <v>59</v>
      </c>
      <c r="C152" s="37" t="s">
        <v>262</v>
      </c>
      <c r="D152" s="159">
        <v>1827</v>
      </c>
    </row>
    <row r="153" spans="2:4" ht="15" hidden="1" x14ac:dyDescent="0.25">
      <c r="B153" s="37" t="s">
        <v>144</v>
      </c>
      <c r="C153" s="93" t="s">
        <v>276</v>
      </c>
      <c r="D153" s="94">
        <v>1818</v>
      </c>
    </row>
    <row r="154" spans="2:4" ht="15" hidden="1" x14ac:dyDescent="0.25">
      <c r="B154" s="32" t="s">
        <v>145</v>
      </c>
      <c r="C154" s="32" t="s">
        <v>95</v>
      </c>
      <c r="D154" s="33">
        <v>1819</v>
      </c>
    </row>
    <row r="155" spans="2:4" ht="15" hidden="1" x14ac:dyDescent="0.25">
      <c r="B155" s="37" t="s">
        <v>259</v>
      </c>
      <c r="C155" s="32" t="s">
        <v>114</v>
      </c>
      <c r="D155" s="94">
        <v>1807</v>
      </c>
    </row>
    <row r="156" spans="2:4" ht="15" hidden="1" x14ac:dyDescent="0.25">
      <c r="B156" s="32" t="s">
        <v>6</v>
      </c>
      <c r="C156" s="32" t="s">
        <v>249</v>
      </c>
      <c r="D156" s="33">
        <v>1826</v>
      </c>
    </row>
    <row r="157" spans="2:4" ht="15" hidden="1" x14ac:dyDescent="0.25">
      <c r="B157" s="32" t="s">
        <v>146</v>
      </c>
      <c r="C157" s="93" t="s">
        <v>83</v>
      </c>
      <c r="D157" s="48">
        <v>1808</v>
      </c>
    </row>
    <row r="158" spans="2:4" ht="15" hidden="1" x14ac:dyDescent="0.25">
      <c r="B158" s="32" t="s">
        <v>147</v>
      </c>
      <c r="C158" s="32" t="s">
        <v>67</v>
      </c>
      <c r="D158" s="94">
        <v>1805</v>
      </c>
    </row>
    <row r="159" spans="2:4" ht="15" hidden="1" x14ac:dyDescent="0.25">
      <c r="B159" s="93" t="s">
        <v>148</v>
      </c>
      <c r="C159" s="93" t="s">
        <v>85</v>
      </c>
      <c r="D159" s="94">
        <v>1824</v>
      </c>
    </row>
    <row r="160" spans="2:4" ht="15" hidden="1" x14ac:dyDescent="0.25">
      <c r="B160" s="32" t="s">
        <v>150</v>
      </c>
      <c r="C160" s="32" t="s">
        <v>79</v>
      </c>
      <c r="D160" s="33">
        <v>1802</v>
      </c>
    </row>
    <row r="161" spans="2:4" ht="15" hidden="1" x14ac:dyDescent="0.25">
      <c r="B161" s="6" t="s">
        <v>149</v>
      </c>
      <c r="C161" s="32" t="s">
        <v>79</v>
      </c>
      <c r="D161" s="33">
        <v>1802</v>
      </c>
    </row>
    <row r="162" spans="2:4" ht="15" hidden="1" x14ac:dyDescent="0.25">
      <c r="B162" s="32" t="s">
        <v>151</v>
      </c>
      <c r="C162" s="37" t="s">
        <v>133</v>
      </c>
      <c r="D162" s="159">
        <v>1812</v>
      </c>
    </row>
    <row r="163" spans="2:4" ht="15" hidden="1" x14ac:dyDescent="0.25">
      <c r="B163" s="37" t="s">
        <v>152</v>
      </c>
      <c r="C163" s="37" t="s">
        <v>65</v>
      </c>
      <c r="D163" s="159">
        <v>1809</v>
      </c>
    </row>
    <row r="164" spans="2:4" ht="15" hidden="1" x14ac:dyDescent="0.25">
      <c r="B164" s="32" t="s">
        <v>153</v>
      </c>
      <c r="C164" s="52" t="s">
        <v>69</v>
      </c>
      <c r="D164" s="160">
        <v>1810</v>
      </c>
    </row>
    <row r="165" spans="2:4" ht="15" hidden="1" x14ac:dyDescent="0.25">
      <c r="B165" s="37" t="s">
        <v>154</v>
      </c>
      <c r="C165" s="93" t="s">
        <v>114</v>
      </c>
      <c r="D165" s="94">
        <v>1807</v>
      </c>
    </row>
    <row r="166" spans="2:4" ht="15" hidden="1" x14ac:dyDescent="0.25">
      <c r="B166" s="93" t="s">
        <v>270</v>
      </c>
      <c r="C166" s="93" t="s">
        <v>266</v>
      </c>
      <c r="D166" s="94">
        <v>1815</v>
      </c>
    </row>
    <row r="167" spans="2:4" ht="15" hidden="1" x14ac:dyDescent="0.25">
      <c r="B167" s="32" t="s">
        <v>155</v>
      </c>
      <c r="C167" s="32" t="s">
        <v>63</v>
      </c>
      <c r="D167" s="94">
        <v>1806</v>
      </c>
    </row>
    <row r="168" spans="2:4" ht="15" hidden="1" x14ac:dyDescent="0.25">
      <c r="B168" s="93" t="s">
        <v>156</v>
      </c>
      <c r="C168" s="93" t="s">
        <v>273</v>
      </c>
      <c r="D168" s="94">
        <v>1816</v>
      </c>
    </row>
    <row r="169" spans="2:4" ht="15" hidden="1" x14ac:dyDescent="0.25">
      <c r="B169" s="37" t="s">
        <v>157</v>
      </c>
      <c r="C169" s="93" t="s">
        <v>158</v>
      </c>
      <c r="D169" s="94">
        <v>1817</v>
      </c>
    </row>
    <row r="170" spans="2:4" ht="15" hidden="1" x14ac:dyDescent="0.25">
      <c r="B170" s="32" t="s">
        <v>159</v>
      </c>
      <c r="C170" s="52" t="s">
        <v>69</v>
      </c>
      <c r="D170" s="160">
        <v>1810</v>
      </c>
    </row>
    <row r="171" spans="2:4" ht="15" hidden="1" x14ac:dyDescent="0.25">
      <c r="B171" s="93" t="s">
        <v>263</v>
      </c>
      <c r="C171" s="93" t="s">
        <v>249</v>
      </c>
      <c r="D171" s="94">
        <v>1826</v>
      </c>
    </row>
    <row r="172" spans="2:4" ht="15" hidden="1" x14ac:dyDescent="0.25">
      <c r="B172" s="93" t="s">
        <v>265</v>
      </c>
      <c r="C172" s="93" t="s">
        <v>266</v>
      </c>
      <c r="D172" s="94">
        <v>1815</v>
      </c>
    </row>
    <row r="173" spans="2:4" ht="15" hidden="1" x14ac:dyDescent="0.25">
      <c r="B173" s="32" t="s">
        <v>160</v>
      </c>
      <c r="C173" s="52" t="s">
        <v>69</v>
      </c>
      <c r="D173" s="160">
        <v>1810</v>
      </c>
    </row>
    <row r="174" spans="2:4" ht="15" hidden="1" x14ac:dyDescent="0.25">
      <c r="B174" s="37" t="s">
        <v>161</v>
      </c>
      <c r="C174" s="93" t="s">
        <v>114</v>
      </c>
      <c r="D174" s="94">
        <v>1807</v>
      </c>
    </row>
    <row r="175" spans="2:4" ht="15" hidden="1" x14ac:dyDescent="0.25">
      <c r="B175" s="32" t="s">
        <v>162</v>
      </c>
      <c r="C175" s="32" t="s">
        <v>67</v>
      </c>
      <c r="D175" s="94">
        <v>1805</v>
      </c>
    </row>
    <row r="176" spans="2:4" ht="15" hidden="1" x14ac:dyDescent="0.25">
      <c r="B176" s="37" t="s">
        <v>163</v>
      </c>
      <c r="C176" s="93" t="s">
        <v>105</v>
      </c>
      <c r="D176" s="94">
        <v>1814</v>
      </c>
    </row>
    <row r="177" spans="2:4" ht="15" hidden="1" x14ac:dyDescent="0.25">
      <c r="B177" s="6" t="s">
        <v>164</v>
      </c>
      <c r="C177" s="93" t="s">
        <v>72</v>
      </c>
      <c r="D177" s="94">
        <v>1813</v>
      </c>
    </row>
    <row r="178" spans="2:4" ht="15" hidden="1" x14ac:dyDescent="0.25">
      <c r="B178" s="32" t="s">
        <v>165</v>
      </c>
      <c r="C178" s="32" t="s">
        <v>63</v>
      </c>
      <c r="D178" s="94">
        <v>1806</v>
      </c>
    </row>
    <row r="179" spans="2:4" ht="15" hidden="1" x14ac:dyDescent="0.25">
      <c r="B179" s="93" t="s">
        <v>166</v>
      </c>
      <c r="C179" s="93" t="s">
        <v>58</v>
      </c>
      <c r="D179" s="94">
        <v>1821</v>
      </c>
    </row>
    <row r="180" spans="2:4" ht="15" hidden="1" x14ac:dyDescent="0.25">
      <c r="B180" s="37" t="s">
        <v>167</v>
      </c>
      <c r="C180" s="93" t="s">
        <v>114</v>
      </c>
      <c r="D180" s="94">
        <v>1807</v>
      </c>
    </row>
    <row r="181" spans="2:4" ht="15" hidden="1" x14ac:dyDescent="0.25">
      <c r="B181" s="32" t="s">
        <v>258</v>
      </c>
      <c r="C181" s="32" t="s">
        <v>63</v>
      </c>
      <c r="D181" s="94">
        <v>1806</v>
      </c>
    </row>
    <row r="182" spans="2:4" ht="15" hidden="1" x14ac:dyDescent="0.25">
      <c r="B182" s="32" t="s">
        <v>168</v>
      </c>
      <c r="C182" s="37" t="s">
        <v>133</v>
      </c>
      <c r="D182" s="159">
        <v>1812</v>
      </c>
    </row>
    <row r="183" spans="2:4" ht="15" hidden="1" x14ac:dyDescent="0.25">
      <c r="B183" s="32" t="s">
        <v>169</v>
      </c>
      <c r="C183" s="32" t="s">
        <v>63</v>
      </c>
      <c r="D183" s="94">
        <v>1806</v>
      </c>
    </row>
    <row r="184" spans="2:4" ht="15" hidden="1" x14ac:dyDescent="0.25">
      <c r="B184" s="32" t="s">
        <v>278</v>
      </c>
      <c r="C184" s="32" t="s">
        <v>83</v>
      </c>
      <c r="D184" s="48">
        <v>1808</v>
      </c>
    </row>
    <row r="185" spans="2:4" ht="15" hidden="1" x14ac:dyDescent="0.25">
      <c r="B185" s="37" t="s">
        <v>257</v>
      </c>
      <c r="C185" s="52" t="s">
        <v>255</v>
      </c>
      <c r="D185" s="160">
        <v>1804</v>
      </c>
    </row>
    <row r="186" spans="2:4" ht="15" hidden="1" x14ac:dyDescent="0.25">
      <c r="B186" s="32" t="s">
        <v>170</v>
      </c>
      <c r="C186" s="32" t="s">
        <v>95</v>
      </c>
      <c r="D186" s="33">
        <v>1819</v>
      </c>
    </row>
    <row r="187" spans="2:4" ht="15" hidden="1" x14ac:dyDescent="0.25">
      <c r="B187" s="32" t="s">
        <v>171</v>
      </c>
      <c r="C187" s="32" t="s">
        <v>63</v>
      </c>
      <c r="D187" s="94">
        <v>1806</v>
      </c>
    </row>
    <row r="188" spans="2:4" ht="15" hidden="1" x14ac:dyDescent="0.25">
      <c r="B188" s="6" t="s">
        <v>110</v>
      </c>
      <c r="C188" s="6" t="s">
        <v>110</v>
      </c>
      <c r="D188" s="7">
        <v>1820</v>
      </c>
    </row>
    <row r="189" spans="2:4" ht="15" hidden="1" x14ac:dyDescent="0.25">
      <c r="B189" s="32" t="s">
        <v>172</v>
      </c>
      <c r="C189" s="32" t="s">
        <v>67</v>
      </c>
      <c r="D189" s="94">
        <v>1805</v>
      </c>
    </row>
    <row r="190" spans="2:4" ht="15" hidden="1" x14ac:dyDescent="0.25">
      <c r="B190" s="32" t="s">
        <v>173</v>
      </c>
      <c r="C190" s="52" t="s">
        <v>69</v>
      </c>
      <c r="D190" s="160">
        <v>1810</v>
      </c>
    </row>
    <row r="191" spans="2:4" ht="15" hidden="1" x14ac:dyDescent="0.25">
      <c r="B191" s="37" t="s">
        <v>277</v>
      </c>
      <c r="C191" s="93" t="s">
        <v>276</v>
      </c>
      <c r="D191" s="94">
        <v>1818</v>
      </c>
    </row>
    <row r="192" spans="2:4" ht="15" hidden="1" x14ac:dyDescent="0.25">
      <c r="B192" s="6" t="s">
        <v>174</v>
      </c>
      <c r="C192" s="6" t="s">
        <v>110</v>
      </c>
      <c r="D192" s="7">
        <v>1820</v>
      </c>
    </row>
    <row r="193" spans="2:4" ht="15" hidden="1" x14ac:dyDescent="0.25">
      <c r="B193" s="93" t="s">
        <v>175</v>
      </c>
      <c r="C193" s="93" t="s">
        <v>85</v>
      </c>
      <c r="D193" s="94">
        <v>1824</v>
      </c>
    </row>
    <row r="194" spans="2:4" ht="15" hidden="1" x14ac:dyDescent="0.25">
      <c r="B194" s="93" t="s">
        <v>176</v>
      </c>
      <c r="C194" s="93" t="s">
        <v>85</v>
      </c>
      <c r="D194" s="94">
        <v>1824</v>
      </c>
    </row>
    <row r="195" spans="2:4" ht="15" hidden="1" x14ac:dyDescent="0.25">
      <c r="B195" s="6" t="s">
        <v>177</v>
      </c>
      <c r="C195" s="93" t="s">
        <v>72</v>
      </c>
      <c r="D195" s="94">
        <v>1813</v>
      </c>
    </row>
    <row r="196" spans="2:4" ht="15" hidden="1" x14ac:dyDescent="0.25">
      <c r="B196" s="32" t="s">
        <v>178</v>
      </c>
      <c r="C196" s="37" t="s">
        <v>133</v>
      </c>
      <c r="D196" s="159">
        <v>1812</v>
      </c>
    </row>
    <row r="197" spans="2:4" ht="15" hidden="1" x14ac:dyDescent="0.25">
      <c r="B197" s="32" t="s">
        <v>179</v>
      </c>
      <c r="C197" s="32" t="s">
        <v>63</v>
      </c>
      <c r="D197" s="94">
        <v>1806</v>
      </c>
    </row>
    <row r="198" spans="2:4" ht="15" hidden="1" x14ac:dyDescent="0.25">
      <c r="B198" s="93" t="s">
        <v>180</v>
      </c>
      <c r="C198" s="93" t="s">
        <v>58</v>
      </c>
      <c r="D198" s="94">
        <v>1821</v>
      </c>
    </row>
    <row r="199" spans="2:4" ht="15" hidden="1" x14ac:dyDescent="0.25">
      <c r="B199" s="32" t="s">
        <v>181</v>
      </c>
      <c r="C199" s="32" t="s">
        <v>67</v>
      </c>
      <c r="D199" s="94">
        <v>1805</v>
      </c>
    </row>
    <row r="200" spans="2:4" ht="15" hidden="1" x14ac:dyDescent="0.25">
      <c r="B200" s="32" t="s">
        <v>182</v>
      </c>
      <c r="C200" s="93" t="s">
        <v>61</v>
      </c>
      <c r="D200" s="94">
        <v>1811</v>
      </c>
    </row>
    <row r="201" spans="2:4" ht="15" hidden="1" x14ac:dyDescent="0.25">
      <c r="B201" s="93" t="s">
        <v>272</v>
      </c>
      <c r="C201" s="93" t="s">
        <v>85</v>
      </c>
      <c r="D201" s="94">
        <v>1824</v>
      </c>
    </row>
    <row r="202" spans="2:4" ht="15" hidden="1" x14ac:dyDescent="0.25">
      <c r="B202" s="32" t="s">
        <v>183</v>
      </c>
      <c r="C202" s="52" t="s">
        <v>69</v>
      </c>
      <c r="D202" s="160">
        <v>1810</v>
      </c>
    </row>
    <row r="203" spans="2:4" ht="15" hidden="1" x14ac:dyDescent="0.25">
      <c r="B203" s="32" t="s">
        <v>184</v>
      </c>
      <c r="C203" s="32" t="s">
        <v>63</v>
      </c>
      <c r="D203" s="94">
        <v>1806</v>
      </c>
    </row>
    <row r="204" spans="2:4" ht="15" hidden="1" x14ac:dyDescent="0.25">
      <c r="B204" s="32" t="s">
        <v>185</v>
      </c>
      <c r="C204" s="32" t="s">
        <v>67</v>
      </c>
      <c r="D204" s="94">
        <v>1805</v>
      </c>
    </row>
    <row r="205" spans="2:4" ht="15" hidden="1" x14ac:dyDescent="0.25">
      <c r="B205" s="32" t="s">
        <v>186</v>
      </c>
      <c r="C205" s="93" t="s">
        <v>61</v>
      </c>
      <c r="D205" s="94">
        <v>1811</v>
      </c>
    </row>
    <row r="206" spans="2:4" ht="15" hidden="1" x14ac:dyDescent="0.25">
      <c r="B206" s="32" t="s">
        <v>187</v>
      </c>
      <c r="C206" s="32" t="s">
        <v>63</v>
      </c>
      <c r="D206" s="94">
        <v>1806</v>
      </c>
    </row>
    <row r="207" spans="2:4" ht="15" hidden="1" x14ac:dyDescent="0.25">
      <c r="B207" s="32" t="s">
        <v>188</v>
      </c>
      <c r="C207" s="32" t="s">
        <v>63</v>
      </c>
      <c r="D207" s="94">
        <v>1806</v>
      </c>
    </row>
    <row r="208" spans="2:4" ht="15" hidden="1" x14ac:dyDescent="0.25">
      <c r="B208" s="32" t="s">
        <v>189</v>
      </c>
      <c r="C208" s="32" t="s">
        <v>67</v>
      </c>
      <c r="D208" s="94">
        <v>1805</v>
      </c>
    </row>
    <row r="209" spans="2:4" ht="15" hidden="1" x14ac:dyDescent="0.25">
      <c r="B209" s="32" t="s">
        <v>190</v>
      </c>
      <c r="C209" s="32" t="s">
        <v>63</v>
      </c>
      <c r="D209" s="94">
        <v>1806</v>
      </c>
    </row>
    <row r="210" spans="2:4" ht="15" hidden="1" x14ac:dyDescent="0.25">
      <c r="B210" s="32" t="s">
        <v>191</v>
      </c>
      <c r="C210" s="32" t="s">
        <v>67</v>
      </c>
      <c r="D210" s="94">
        <v>1805</v>
      </c>
    </row>
    <row r="211" spans="2:4" ht="15" hidden="1" x14ac:dyDescent="0.25">
      <c r="B211" s="37" t="s">
        <v>192</v>
      </c>
      <c r="C211" s="37" t="s">
        <v>65</v>
      </c>
      <c r="D211" s="159">
        <v>1809</v>
      </c>
    </row>
    <row r="212" spans="2:4" ht="15" hidden="1" x14ac:dyDescent="0.25">
      <c r="B212" s="37" t="s">
        <v>193</v>
      </c>
      <c r="C212" s="93" t="s">
        <v>158</v>
      </c>
      <c r="D212" s="94">
        <v>1817</v>
      </c>
    </row>
    <row r="213" spans="2:4" ht="15" hidden="1" x14ac:dyDescent="0.25">
      <c r="B213" s="32" t="s">
        <v>194</v>
      </c>
      <c r="C213" s="32" t="s">
        <v>63</v>
      </c>
      <c r="D213" s="94">
        <v>1806</v>
      </c>
    </row>
    <row r="214" spans="2:4" ht="15" hidden="1" x14ac:dyDescent="0.25">
      <c r="B214" s="32" t="s">
        <v>195</v>
      </c>
      <c r="C214" s="32" t="s">
        <v>63</v>
      </c>
      <c r="D214" s="94">
        <v>1806</v>
      </c>
    </row>
    <row r="215" spans="2:4" ht="15" hidden="1" x14ac:dyDescent="0.25">
      <c r="B215" s="32" t="s">
        <v>196</v>
      </c>
      <c r="C215" s="32" t="s">
        <v>95</v>
      </c>
      <c r="D215" s="33">
        <v>1819</v>
      </c>
    </row>
    <row r="216" spans="2:4" ht="15" hidden="1" x14ac:dyDescent="0.25">
      <c r="B216" s="32" t="s">
        <v>197</v>
      </c>
      <c r="C216" s="32" t="s">
        <v>63</v>
      </c>
      <c r="D216" s="94">
        <v>1806</v>
      </c>
    </row>
    <row r="217" spans="2:4" ht="15" hidden="1" x14ac:dyDescent="0.25">
      <c r="B217" s="93" t="s">
        <v>198</v>
      </c>
      <c r="C217" s="93" t="s">
        <v>105</v>
      </c>
      <c r="D217" s="94">
        <v>1814</v>
      </c>
    </row>
    <row r="218" spans="2:4" ht="15" hidden="1" x14ac:dyDescent="0.25">
      <c r="B218" s="37" t="s">
        <v>199</v>
      </c>
      <c r="C218" s="93" t="s">
        <v>114</v>
      </c>
      <c r="D218" s="94">
        <v>1807</v>
      </c>
    </row>
    <row r="219" spans="2:4" ht="15" hidden="1" x14ac:dyDescent="0.25">
      <c r="B219" s="37" t="s">
        <v>200</v>
      </c>
      <c r="C219" s="93" t="s">
        <v>158</v>
      </c>
      <c r="D219" s="94">
        <v>1817</v>
      </c>
    </row>
    <row r="220" spans="2:4" ht="15" hidden="1" x14ac:dyDescent="0.25">
      <c r="B220" s="32" t="s">
        <v>201</v>
      </c>
      <c r="C220" s="32" t="s">
        <v>67</v>
      </c>
      <c r="D220" s="94">
        <v>1805</v>
      </c>
    </row>
    <row r="221" spans="2:4" ht="15" hidden="1" x14ac:dyDescent="0.25">
      <c r="B221" s="32" t="s">
        <v>202</v>
      </c>
      <c r="C221" s="32" t="s">
        <v>63</v>
      </c>
      <c r="D221" s="94">
        <v>1806</v>
      </c>
    </row>
    <row r="222" spans="2:4" ht="15" hidden="1" x14ac:dyDescent="0.25">
      <c r="B222" s="32" t="s">
        <v>203</v>
      </c>
      <c r="C222" s="32" t="s">
        <v>67</v>
      </c>
      <c r="D222" s="94">
        <v>1805</v>
      </c>
    </row>
    <row r="223" spans="2:4" ht="15" hidden="1" x14ac:dyDescent="0.25">
      <c r="B223" s="32" t="s">
        <v>204</v>
      </c>
      <c r="C223" s="32" t="s">
        <v>67</v>
      </c>
      <c r="D223" s="94">
        <v>1805</v>
      </c>
    </row>
    <row r="224" spans="2:4" ht="15" hidden="1" x14ac:dyDescent="0.25">
      <c r="B224" s="32" t="s">
        <v>205</v>
      </c>
      <c r="C224" s="32" t="s">
        <v>67</v>
      </c>
      <c r="D224" s="94">
        <v>1805</v>
      </c>
    </row>
    <row r="225" spans="2:4" ht="15" hidden="1" x14ac:dyDescent="0.25">
      <c r="B225" s="93" t="s">
        <v>206</v>
      </c>
      <c r="C225" s="93" t="s">
        <v>78</v>
      </c>
      <c r="D225" s="94">
        <v>1822</v>
      </c>
    </row>
    <row r="226" spans="2:4" ht="15" hidden="1" x14ac:dyDescent="0.25">
      <c r="B226" s="32" t="s">
        <v>207</v>
      </c>
      <c r="C226" s="32" t="s">
        <v>63</v>
      </c>
      <c r="D226" s="94">
        <v>1806</v>
      </c>
    </row>
    <row r="227" spans="2:4" ht="15" hidden="1" x14ac:dyDescent="0.25">
      <c r="B227" s="32" t="s">
        <v>208</v>
      </c>
      <c r="C227" s="32" t="s">
        <v>67</v>
      </c>
      <c r="D227" s="94">
        <v>1805</v>
      </c>
    </row>
    <row r="228" spans="2:4" ht="15" hidden="1" x14ac:dyDescent="0.25">
      <c r="B228" s="37" t="s">
        <v>209</v>
      </c>
      <c r="C228" s="37" t="s">
        <v>262</v>
      </c>
      <c r="D228" s="159">
        <v>1827</v>
      </c>
    </row>
    <row r="229" spans="2:4" ht="15" hidden="1" x14ac:dyDescent="0.25">
      <c r="B229" s="37" t="s">
        <v>253</v>
      </c>
      <c r="C229" s="37" t="s">
        <v>65</v>
      </c>
      <c r="D229" s="159">
        <v>1809</v>
      </c>
    </row>
    <row r="230" spans="2:4" ht="15" hidden="1" x14ac:dyDescent="0.25">
      <c r="B230" s="32" t="s">
        <v>210</v>
      </c>
      <c r="C230" s="32" t="s">
        <v>67</v>
      </c>
      <c r="D230" s="94">
        <v>1805</v>
      </c>
    </row>
    <row r="231" spans="2:4" ht="15" hidden="1" x14ac:dyDescent="0.25">
      <c r="B231" s="37" t="s">
        <v>211</v>
      </c>
      <c r="C231" s="37" t="s">
        <v>65</v>
      </c>
      <c r="D231" s="159">
        <v>1809</v>
      </c>
    </row>
    <row r="232" spans="2:4" ht="15" hidden="1" x14ac:dyDescent="0.25">
      <c r="B232" s="37" t="s">
        <v>212</v>
      </c>
      <c r="C232" s="52" t="s">
        <v>69</v>
      </c>
      <c r="D232" s="160">
        <v>1810</v>
      </c>
    </row>
    <row r="233" spans="2:4" ht="15" hidden="1" x14ac:dyDescent="0.25">
      <c r="B233" s="37" t="s">
        <v>213</v>
      </c>
      <c r="C233" s="52" t="s">
        <v>69</v>
      </c>
      <c r="D233" s="160">
        <v>1810</v>
      </c>
    </row>
    <row r="234" spans="2:4" ht="15" hidden="1" x14ac:dyDescent="0.25">
      <c r="B234" s="37" t="s">
        <v>214</v>
      </c>
      <c r="C234" s="37" t="s">
        <v>262</v>
      </c>
      <c r="D234" s="159">
        <v>1827</v>
      </c>
    </row>
    <row r="235" spans="2:4" ht="15" hidden="1" x14ac:dyDescent="0.25">
      <c r="B235" s="32" t="s">
        <v>215</v>
      </c>
      <c r="C235" s="32" t="s">
        <v>67</v>
      </c>
      <c r="D235" s="94">
        <v>1805</v>
      </c>
    </row>
    <row r="236" spans="2:4" ht="15" hidden="1" x14ac:dyDescent="0.25">
      <c r="B236" s="93" t="s">
        <v>216</v>
      </c>
      <c r="C236" s="93" t="s">
        <v>249</v>
      </c>
      <c r="D236" s="33">
        <v>1826</v>
      </c>
    </row>
    <row r="237" spans="2:4" ht="15" hidden="1" x14ac:dyDescent="0.25">
      <c r="B237" s="32" t="s">
        <v>217</v>
      </c>
      <c r="C237" s="37" t="s">
        <v>133</v>
      </c>
      <c r="D237" s="159">
        <v>1812</v>
      </c>
    </row>
    <row r="238" spans="2:4" ht="15" hidden="1" x14ac:dyDescent="0.25">
      <c r="B238" s="37" t="s">
        <v>218</v>
      </c>
      <c r="C238" s="37" t="s">
        <v>65</v>
      </c>
      <c r="D238" s="159">
        <v>1809</v>
      </c>
    </row>
    <row r="239" spans="2:4" ht="15" hidden="1" x14ac:dyDescent="0.25">
      <c r="B239" s="37" t="s">
        <v>219</v>
      </c>
      <c r="C239" s="37" t="s">
        <v>65</v>
      </c>
      <c r="D239" s="159">
        <v>1809</v>
      </c>
    </row>
    <row r="240" spans="2:4" ht="15" hidden="1" x14ac:dyDescent="0.25">
      <c r="B240" s="37" t="s">
        <v>220</v>
      </c>
      <c r="C240" s="37" t="s">
        <v>65</v>
      </c>
      <c r="D240" s="159">
        <v>1809</v>
      </c>
    </row>
    <row r="241" spans="2:4" ht="15" hidden="1" x14ac:dyDescent="0.25">
      <c r="B241" s="32" t="s">
        <v>221</v>
      </c>
      <c r="C241" s="32" t="s">
        <v>90</v>
      </c>
      <c r="D241" s="162">
        <v>1803</v>
      </c>
    </row>
    <row r="242" spans="2:4" ht="15" hidden="1" x14ac:dyDescent="0.25">
      <c r="B242" s="37" t="s">
        <v>222</v>
      </c>
      <c r="C242" s="52" t="s">
        <v>69</v>
      </c>
      <c r="D242" s="160">
        <v>1810</v>
      </c>
    </row>
    <row r="243" spans="2:4" ht="15" hidden="1" x14ac:dyDescent="0.25">
      <c r="B243" s="93" t="s">
        <v>223</v>
      </c>
      <c r="C243" s="93" t="s">
        <v>85</v>
      </c>
      <c r="D243" s="94">
        <v>1824</v>
      </c>
    </row>
    <row r="244" spans="2:4" ht="15" hidden="1" x14ac:dyDescent="0.25">
      <c r="B244" s="32" t="s">
        <v>224</v>
      </c>
      <c r="C244" s="32" t="s">
        <v>90</v>
      </c>
      <c r="D244" s="162">
        <v>1803</v>
      </c>
    </row>
    <row r="245" spans="2:4" ht="15" hidden="1" x14ac:dyDescent="0.25">
      <c r="B245" s="93" t="s">
        <v>269</v>
      </c>
      <c r="C245" s="93" t="s">
        <v>266</v>
      </c>
      <c r="D245" s="94">
        <v>1815</v>
      </c>
    </row>
    <row r="246" spans="2:4" ht="15" hidden="1" x14ac:dyDescent="0.25">
      <c r="B246" s="93" t="s">
        <v>225</v>
      </c>
      <c r="C246" s="93" t="s">
        <v>249</v>
      </c>
      <c r="D246" s="94">
        <v>1826</v>
      </c>
    </row>
    <row r="247" spans="2:4" ht="15" hidden="1" x14ac:dyDescent="0.25">
      <c r="B247" s="37" t="s">
        <v>260</v>
      </c>
      <c r="C247" s="93" t="s">
        <v>114</v>
      </c>
      <c r="D247" s="94">
        <v>1807</v>
      </c>
    </row>
    <row r="248" spans="2:4" ht="15" hidden="1" x14ac:dyDescent="0.25">
      <c r="B248" s="32" t="s">
        <v>226</v>
      </c>
      <c r="C248" s="32" t="s">
        <v>63</v>
      </c>
      <c r="D248" s="94">
        <v>1806</v>
      </c>
    </row>
    <row r="249" spans="2:4" ht="15" hidden="1" x14ac:dyDescent="0.25">
      <c r="B249" s="32" t="s">
        <v>227</v>
      </c>
      <c r="C249" s="32" t="s">
        <v>63</v>
      </c>
      <c r="D249" s="94">
        <v>1806</v>
      </c>
    </row>
    <row r="250" spans="2:4" ht="15" hidden="1" x14ac:dyDescent="0.25">
      <c r="B250" s="37" t="s">
        <v>228</v>
      </c>
      <c r="C250" s="37" t="s">
        <v>65</v>
      </c>
      <c r="D250" s="159">
        <v>1809</v>
      </c>
    </row>
    <row r="251" spans="2:4" ht="15" hidden="1" x14ac:dyDescent="0.25">
      <c r="B251" s="93" t="s">
        <v>229</v>
      </c>
      <c r="C251" s="93" t="s">
        <v>230</v>
      </c>
      <c r="D251" s="94">
        <v>1823</v>
      </c>
    </row>
    <row r="252" spans="2:4" ht="15" hidden="1" x14ac:dyDescent="0.25">
      <c r="B252" s="37" t="s">
        <v>231</v>
      </c>
      <c r="C252" s="37" t="s">
        <v>65</v>
      </c>
      <c r="D252" s="159">
        <v>1809</v>
      </c>
    </row>
    <row r="253" spans="2:4" ht="15" hidden="1" x14ac:dyDescent="0.25">
      <c r="B253" s="32" t="s">
        <v>232</v>
      </c>
      <c r="C253" s="32" t="s">
        <v>95</v>
      </c>
      <c r="D253" s="33">
        <v>1819</v>
      </c>
    </row>
    <row r="254" spans="2:4" ht="15" hidden="1" x14ac:dyDescent="0.25">
      <c r="B254" s="93" t="s">
        <v>264</v>
      </c>
      <c r="C254" s="93" t="s">
        <v>249</v>
      </c>
      <c r="D254" s="33">
        <v>1826</v>
      </c>
    </row>
    <row r="255" spans="2:4" ht="15" hidden="1" x14ac:dyDescent="0.25">
      <c r="B255" s="93" t="s">
        <v>233</v>
      </c>
      <c r="C255" s="93" t="s">
        <v>85</v>
      </c>
      <c r="D255" s="94">
        <v>1824</v>
      </c>
    </row>
    <row r="256" spans="2:4" ht="15" hidden="1" x14ac:dyDescent="0.25">
      <c r="B256" s="37" t="s">
        <v>234</v>
      </c>
      <c r="C256" s="52" t="s">
        <v>69</v>
      </c>
      <c r="D256" s="160">
        <v>1810</v>
      </c>
    </row>
    <row r="257" spans="2:4" ht="15" hidden="1" x14ac:dyDescent="0.25">
      <c r="B257" s="93" t="s">
        <v>235</v>
      </c>
      <c r="C257" s="93" t="s">
        <v>230</v>
      </c>
      <c r="D257" s="94">
        <v>1823</v>
      </c>
    </row>
    <row r="258" spans="2:4" ht="15" hidden="1" x14ac:dyDescent="0.25">
      <c r="B258" s="93" t="s">
        <v>107</v>
      </c>
      <c r="C258" s="93" t="s">
        <v>106</v>
      </c>
      <c r="D258" s="94">
        <v>1825</v>
      </c>
    </row>
    <row r="259" spans="2:4" ht="15" hidden="1" x14ac:dyDescent="0.25">
      <c r="B259" s="93" t="s">
        <v>236</v>
      </c>
      <c r="C259" s="93" t="s">
        <v>106</v>
      </c>
      <c r="D259" s="94">
        <v>1825</v>
      </c>
    </row>
    <row r="260" spans="2:4" ht="15" hidden="1" x14ac:dyDescent="0.25">
      <c r="B260" s="93" t="s">
        <v>237</v>
      </c>
      <c r="C260" s="93" t="s">
        <v>85</v>
      </c>
      <c r="D260" s="94">
        <v>1824</v>
      </c>
    </row>
    <row r="261" spans="2:4" ht="15" hidden="1" x14ac:dyDescent="0.25">
      <c r="B261" s="93" t="s">
        <v>238</v>
      </c>
      <c r="C261" s="93" t="s">
        <v>78</v>
      </c>
      <c r="D261" s="94">
        <v>1822</v>
      </c>
    </row>
    <row r="262" spans="2:4" ht="15" hidden="1" x14ac:dyDescent="0.25">
      <c r="B262" s="32" t="s">
        <v>239</v>
      </c>
      <c r="C262" s="32" t="s">
        <v>67</v>
      </c>
      <c r="D262" s="94">
        <v>1805</v>
      </c>
    </row>
    <row r="263" spans="2:4" ht="15" hidden="1" x14ac:dyDescent="0.25">
      <c r="B263" s="37" t="s">
        <v>240</v>
      </c>
      <c r="C263" s="37" t="s">
        <v>65</v>
      </c>
      <c r="D263" s="159">
        <v>1809</v>
      </c>
    </row>
    <row r="264" spans="2:4" ht="15" hidden="1" x14ac:dyDescent="0.25">
      <c r="B264" s="32" t="s">
        <v>7</v>
      </c>
      <c r="C264" s="32" t="s">
        <v>82</v>
      </c>
      <c r="D264" s="33">
        <v>1801</v>
      </c>
    </row>
    <row r="265" spans="2:4" ht="15" hidden="1" x14ac:dyDescent="0.25">
      <c r="B265" s="32" t="s">
        <v>241</v>
      </c>
      <c r="C265" s="32" t="s">
        <v>67</v>
      </c>
      <c r="D265" s="94">
        <v>1805</v>
      </c>
    </row>
    <row r="266" spans="2:4" ht="15" hidden="1" x14ac:dyDescent="0.25">
      <c r="B266" s="93" t="s">
        <v>242</v>
      </c>
      <c r="C266" s="93" t="s">
        <v>230</v>
      </c>
      <c r="D266" s="94">
        <v>1823</v>
      </c>
    </row>
    <row r="267" spans="2:4" ht="15" hidden="1" x14ac:dyDescent="0.25">
      <c r="B267" s="93" t="s">
        <v>243</v>
      </c>
      <c r="C267" s="93" t="s">
        <v>85</v>
      </c>
      <c r="D267" s="94">
        <v>1824</v>
      </c>
    </row>
    <row r="268" spans="2:4" ht="15" hidden="1" x14ac:dyDescent="0.25">
      <c r="B268" s="37" t="s">
        <v>244</v>
      </c>
      <c r="C268" s="52" t="s">
        <v>69</v>
      </c>
      <c r="D268" s="160">
        <v>1810</v>
      </c>
    </row>
    <row r="269" spans="2:4" ht="15" hidden="1" x14ac:dyDescent="0.25">
      <c r="B269" s="32" t="s">
        <v>245</v>
      </c>
      <c r="C269" s="32" t="s">
        <v>63</v>
      </c>
      <c r="D269" s="94">
        <v>1806</v>
      </c>
    </row>
    <row r="270" spans="2:4" ht="15" hidden="1" x14ac:dyDescent="0.25">
      <c r="B270" s="37" t="s">
        <v>254</v>
      </c>
      <c r="C270" s="52" t="s">
        <v>255</v>
      </c>
      <c r="D270" s="160">
        <v>1804</v>
      </c>
    </row>
    <row r="271" spans="2:4" ht="15" hidden="1" x14ac:dyDescent="0.25">
      <c r="B271" s="93" t="s">
        <v>271</v>
      </c>
      <c r="C271" s="93" t="s">
        <v>266</v>
      </c>
      <c r="D271" s="94">
        <v>1815</v>
      </c>
    </row>
    <row r="272" spans="2:4" ht="15" customHeight="1" x14ac:dyDescent="0.2">
      <c r="B272" s="158"/>
      <c r="C272" s="124"/>
    </row>
    <row r="273" spans="2:3" x14ac:dyDescent="0.2">
      <c r="B273" s="124"/>
      <c r="C273" s="124"/>
    </row>
    <row r="274" spans="2:3" x14ac:dyDescent="0.2">
      <c r="B274" s="124"/>
      <c r="C274" s="124"/>
    </row>
    <row r="275" spans="2:3" x14ac:dyDescent="0.2">
      <c r="B275" s="124"/>
      <c r="C275" s="124"/>
    </row>
    <row r="276" spans="2:3" x14ac:dyDescent="0.2">
      <c r="B276" s="124"/>
      <c r="C276" s="124"/>
    </row>
    <row r="277" spans="2:3" x14ac:dyDescent="0.2">
      <c r="B277" s="124"/>
      <c r="C277" s="124"/>
    </row>
    <row r="278" spans="2:3" x14ac:dyDescent="0.2">
      <c r="B278" s="124"/>
      <c r="C278" s="124"/>
    </row>
    <row r="279" spans="2:3" x14ac:dyDescent="0.2">
      <c r="B279" s="124"/>
      <c r="C279" s="124"/>
    </row>
    <row r="280" spans="2:3" x14ac:dyDescent="0.2">
      <c r="B280" s="124"/>
      <c r="C280" s="124"/>
    </row>
  </sheetData>
  <sheetProtection algorithmName="SHA-512" hashValue="T1xk6Bror362l5gCg2ogoElaN9RHHGLd5+a4NYttcL8O4j4xNA4jYw9dfMwZ/CGapohxKKWQrYa4EW/S5eO2Gg==" saltValue="LhgIvvHYq2fMR6MGWu+/rQ==" spinCount="100000" sheet="1" objects="1" scenarios="1" selectLockedCells="1"/>
  <sortState ref="B71:D272">
    <sortCondition ref="B71:B272"/>
  </sortState>
  <mergeCells count="74">
    <mergeCell ref="B62:P62"/>
    <mergeCell ref="B63:P63"/>
    <mergeCell ref="F12:P12"/>
    <mergeCell ref="L2:P3"/>
    <mergeCell ref="L4:P5"/>
    <mergeCell ref="G8:L8"/>
    <mergeCell ref="O8:P8"/>
    <mergeCell ref="E10:P10"/>
    <mergeCell ref="D14:F14"/>
    <mergeCell ref="I14:P14"/>
    <mergeCell ref="B18:P18"/>
    <mergeCell ref="D21:F21"/>
    <mergeCell ref="H21:I21"/>
    <mergeCell ref="K21:L21"/>
    <mergeCell ref="O21:P21"/>
    <mergeCell ref="D22:F22"/>
    <mergeCell ref="H22:I22"/>
    <mergeCell ref="K22:L22"/>
    <mergeCell ref="D26:F26"/>
    <mergeCell ref="H26:I26"/>
    <mergeCell ref="K26:L26"/>
    <mergeCell ref="O26:P26"/>
    <mergeCell ref="D27:F27"/>
    <mergeCell ref="H27:I27"/>
    <mergeCell ref="K27:L27"/>
    <mergeCell ref="D29:F29"/>
    <mergeCell ref="H29:I29"/>
    <mergeCell ref="K29:L29"/>
    <mergeCell ref="O29:P29"/>
    <mergeCell ref="D30:F30"/>
    <mergeCell ref="H30:I30"/>
    <mergeCell ref="K30:L30"/>
    <mergeCell ref="D33:F33"/>
    <mergeCell ref="H33:I33"/>
    <mergeCell ref="K33:M33"/>
    <mergeCell ref="D34:F34"/>
    <mergeCell ref="H34:I34"/>
    <mergeCell ref="K34:M34"/>
    <mergeCell ref="D35:F35"/>
    <mergeCell ref="H35:I35"/>
    <mergeCell ref="K35:M35"/>
    <mergeCell ref="C43:I43"/>
    <mergeCell ref="D36:F36"/>
    <mergeCell ref="H36:I36"/>
    <mergeCell ref="K36:M36"/>
    <mergeCell ref="D37:F37"/>
    <mergeCell ref="H37:I37"/>
    <mergeCell ref="K37:M37"/>
    <mergeCell ref="O37:P37"/>
    <mergeCell ref="D38:F38"/>
    <mergeCell ref="H38:I38"/>
    <mergeCell ref="O40:P40"/>
    <mergeCell ref="H41:M41"/>
    <mergeCell ref="H47:I47"/>
    <mergeCell ref="K47:M47"/>
    <mergeCell ref="D48:F48"/>
    <mergeCell ref="H48:I48"/>
    <mergeCell ref="K48:M48"/>
    <mergeCell ref="C44:F44"/>
    <mergeCell ref="G44:J44"/>
    <mergeCell ref="B61:P61"/>
    <mergeCell ref="O52:P52"/>
    <mergeCell ref="G53:M54"/>
    <mergeCell ref="O56:P56"/>
    <mergeCell ref="B58:J58"/>
    <mergeCell ref="N58:P58"/>
    <mergeCell ref="K59:O59"/>
    <mergeCell ref="D49:F49"/>
    <mergeCell ref="H49:I49"/>
    <mergeCell ref="K49:M49"/>
    <mergeCell ref="O49:P49"/>
    <mergeCell ref="D50:F50"/>
    <mergeCell ref="H50:I50"/>
    <mergeCell ref="D47:F47"/>
  </mergeCells>
  <dataValidations count="6">
    <dataValidation type="decimal" operator="lessThanOrEqual" allowBlank="1" showInputMessage="1" showErrorMessage="1" sqref="H37:I37" xr:uid="{00000000-0002-0000-0100-000000000000}">
      <formula1>20</formula1>
    </dataValidation>
    <dataValidation type="decimal" operator="lessThanOrEqual" allowBlank="1" showInputMessage="1" showErrorMessage="1" sqref="H35:I35" xr:uid="{00000000-0002-0000-0100-000001000000}">
      <formula1>10</formula1>
    </dataValidation>
    <dataValidation type="decimal" operator="lessThanOrEqual" allowBlank="1" showInputMessage="1" showErrorMessage="1" sqref="H33:I33" xr:uid="{00000000-0002-0000-0100-000002000000}">
      <formula1>8</formula1>
    </dataValidation>
    <dataValidation type="decimal" operator="lessThanOrEqual" allowBlank="1" showInputMessage="1" showErrorMessage="1" sqref="H29:I29" xr:uid="{00000000-0002-0000-0100-000003000000}">
      <formula1>90</formula1>
    </dataValidation>
    <dataValidation type="decimal" operator="lessThanOrEqual" allowBlank="1" showInputMessage="1" showErrorMessage="1" sqref="H26:I26" xr:uid="{00000000-0002-0000-0100-000004000000}">
      <formula1>0.51</formula1>
    </dataValidation>
    <dataValidation type="list" allowBlank="1" showInputMessage="1" showErrorMessage="1" sqref="G8:L8" xr:uid="{00000000-0002-0000-0100-000005000000}">
      <formula1>$B$71:$B$271</formula1>
    </dataValidation>
  </dataValidations>
  <printOptions horizontalCentered="1" verticalCentered="1"/>
  <pageMargins left="0.25" right="0.25" top="0" bottom="0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12</xdr:col>
                    <xdr:colOff>323850</xdr:colOff>
                    <xdr:row>66</xdr:row>
                    <xdr:rowOff>85725</xdr:rowOff>
                  </from>
                  <to>
                    <xdr:col>13</xdr:col>
                    <xdr:colOff>247650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A0122A7F-920A-41CD-8229-1774974CF47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17AE6CB8153CD4789B5642BF1AE871A" ma:contentTypeVersion="3" ma:contentTypeDescription="Upload an image." ma:contentTypeScope="" ma:versionID="7d9ccbeb8692a0d0a4ef836c6fa447d3">
  <xsd:schema xmlns:xsd="http://www.w3.org/2001/XMLSchema" xmlns:xs="http://www.w3.org/2001/XMLSchema" xmlns:p="http://schemas.microsoft.com/office/2006/metadata/properties" xmlns:ns1="http://schemas.microsoft.com/sharepoint/v3" xmlns:ns2="A0122A7F-920A-41CD-8229-1774974CF475" xmlns:ns3="http://schemas.microsoft.com/sharepoint/v3/fields" xmlns:ns4="10f2cb44-b37d-4693-a5c3-140ab663d372" xmlns:ns5="fb82bcdf-ea63-4554-99e3-e15ccd87b479" targetNamespace="http://schemas.microsoft.com/office/2006/metadata/properties" ma:root="true" ma:fieldsID="e1c2e49b5f97ec354b83ed8e6e12a011" ns1:_="" ns2:_="" ns3:_="" ns4:_="" ns5:_="">
    <xsd:import namespace="http://schemas.microsoft.com/sharepoint/v3"/>
    <xsd:import namespace="A0122A7F-920A-41CD-8229-1774974CF475"/>
    <xsd:import namespace="http://schemas.microsoft.com/sharepoint/v3/fields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22A7F-920A-41CD-8229-1774974CF47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3134F7-629F-4A53-A4B3-10063015CA1D}"/>
</file>

<file path=customXml/itemProps2.xml><?xml version="1.0" encoding="utf-8"?>
<ds:datastoreItem xmlns:ds="http://schemas.openxmlformats.org/officeDocument/2006/customXml" ds:itemID="{07EF0AB0-2B9E-4F18-A6FB-BB7944BC5DF1}"/>
</file>

<file path=customXml/itemProps3.xml><?xml version="1.0" encoding="utf-8"?>
<ds:datastoreItem xmlns:ds="http://schemas.openxmlformats.org/officeDocument/2006/customXml" ds:itemID="{1E134C38-730C-4E14-8714-2E190881D856}"/>
</file>

<file path=customXml/itemProps4.xml><?xml version="1.0" encoding="utf-8"?>
<ds:datastoreItem xmlns:ds="http://schemas.openxmlformats.org/officeDocument/2006/customXml" ds:itemID="{CDC0FD08-4AE0-432A-B7FD-C075DD7A3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Budget</vt:lpstr>
      <vt:lpstr>Reimb Form</vt:lpstr>
      <vt:lpstr>Districts</vt:lpstr>
      <vt:lpstr>Budget!Print_Area</vt:lpstr>
      <vt:lpstr>'Reimb Form'!Print_Area</vt:lpstr>
      <vt:lpstr>'Reimb Form'!School_District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Davis, Tondra A - DOA</cp:lastModifiedBy>
  <cp:lastPrinted>2017-11-15T21:34:07Z</cp:lastPrinted>
  <dcterms:created xsi:type="dcterms:W3CDTF">2016-11-11T17:15:58Z</dcterms:created>
  <dcterms:modified xsi:type="dcterms:W3CDTF">2017-11-15T21:37:06Z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0x0101009148F5A04DDD49CBA7127AADA5FB792B00AADE34325A8B49CDA8BB4DB53328F21400F17AE6CB8153CD4789B5642BF1AE871A</vt:lpwstr>
  </property>
</Properties>
</file>